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clearpointstrategy.sharepoint.com/sites/documents/Shared Documents/Marketing/Marketing Collaterals/Offers/MOF/OKR Template/"/>
    </mc:Choice>
  </mc:AlternateContent>
  <xr:revisionPtr revIDLastSave="0" documentId="8_{199F5EBD-FCE1-48D3-A6D4-2B480BE9193E}" xr6:coauthVersionLast="47" xr6:coauthVersionMax="47" xr10:uidLastSave="{00000000-0000-0000-0000-000000000000}"/>
  <bookViews>
    <workbookView xWindow="-120" yWindow="-120" windowWidth="29040" windowHeight="15840" activeTab="5" xr2:uid="{681399E1-37D7-4017-9376-6DB9DF1E26AE}"/>
  </bookViews>
  <sheets>
    <sheet name="Instructions" sheetId="9" r:id="rId1"/>
    <sheet name="Setup" sheetId="1" r:id="rId2"/>
    <sheet name="OKR Dashboard" sheetId="8" r:id="rId3"/>
    <sheet name="Company OKRs" sheetId="2" r:id="rId4"/>
    <sheet name="Marketing OKRs" sheetId="3" r:id="rId5"/>
    <sheet name="Sales OKRs" sheetId="4" r:id="rId6"/>
    <sheet name="Product OKRs" sheetId="5" r:id="rId7"/>
    <sheet name="Engineering OKRs" sheetId="6" r:id="rId8"/>
    <sheet name="Customer OKRs" sheetId="7" r:id="rId9"/>
  </sheets>
  <definedNames>
    <definedName name="company_okrs">'Company OKRs'!$L$4:$L$9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7" l="1"/>
  <c r="G35" i="7"/>
  <c r="G34" i="7"/>
  <c r="H34" i="7" s="1"/>
  <c r="G33" i="7"/>
  <c r="G32" i="7"/>
  <c r="G31" i="7"/>
  <c r="G29" i="7"/>
  <c r="G28" i="7"/>
  <c r="G27" i="7"/>
  <c r="G26" i="7"/>
  <c r="G25" i="7"/>
  <c r="H25" i="7" s="1"/>
  <c r="G23" i="7"/>
  <c r="G22" i="7"/>
  <c r="G21" i="7"/>
  <c r="G20" i="7"/>
  <c r="G19" i="7"/>
  <c r="G17" i="7"/>
  <c r="H17" i="7" s="1"/>
  <c r="G16" i="7"/>
  <c r="G15" i="7"/>
  <c r="G14" i="7"/>
  <c r="G13" i="7"/>
  <c r="G11" i="7"/>
  <c r="G10" i="7"/>
  <c r="H10" i="7" s="1"/>
  <c r="G9" i="7"/>
  <c r="G8" i="7"/>
  <c r="G7" i="7"/>
  <c r="G35" i="6"/>
  <c r="G34" i="6"/>
  <c r="H34" i="6" s="1"/>
  <c r="G33" i="6"/>
  <c r="G32" i="6"/>
  <c r="G31" i="6"/>
  <c r="H31" i="6" s="1"/>
  <c r="G29" i="6"/>
  <c r="G28" i="6"/>
  <c r="H28" i="6" s="1"/>
  <c r="G27" i="6"/>
  <c r="G26" i="6"/>
  <c r="G25" i="6"/>
  <c r="G23" i="6"/>
  <c r="G22" i="6"/>
  <c r="G21" i="6"/>
  <c r="G20" i="6"/>
  <c r="G19" i="6"/>
  <c r="H19" i="6"/>
  <c r="G17" i="6"/>
  <c r="H17" i="6" s="1"/>
  <c r="G16" i="6"/>
  <c r="G15" i="6"/>
  <c r="G14" i="6"/>
  <c r="G13" i="6"/>
  <c r="G11" i="6"/>
  <c r="G10" i="6"/>
  <c r="G9" i="6"/>
  <c r="G8" i="6"/>
  <c r="G7" i="6"/>
  <c r="G35" i="5"/>
  <c r="G34" i="5"/>
  <c r="G33" i="5"/>
  <c r="G32" i="5"/>
  <c r="G31" i="5"/>
  <c r="H31" i="5" s="1"/>
  <c r="G29" i="5"/>
  <c r="G28" i="5"/>
  <c r="G27" i="5"/>
  <c r="G26" i="5"/>
  <c r="G25" i="5"/>
  <c r="G23" i="5"/>
  <c r="G22" i="5"/>
  <c r="G21" i="5"/>
  <c r="G20" i="5"/>
  <c r="G19" i="5"/>
  <c r="H19" i="5" s="1"/>
  <c r="G17" i="5"/>
  <c r="G16" i="5"/>
  <c r="G15" i="5"/>
  <c r="G14" i="5"/>
  <c r="G13" i="5"/>
  <c r="G11" i="5"/>
  <c r="G10" i="5"/>
  <c r="G9" i="5"/>
  <c r="G8" i="5"/>
  <c r="G7" i="5"/>
  <c r="G35" i="4"/>
  <c r="G34" i="4"/>
  <c r="H34" i="4" s="1"/>
  <c r="G33" i="4"/>
  <c r="G32" i="4"/>
  <c r="H32" i="4" s="1"/>
  <c r="G31" i="4"/>
  <c r="H31" i="4" s="1"/>
  <c r="G29" i="4"/>
  <c r="G28" i="4"/>
  <c r="G27" i="4"/>
  <c r="G26" i="4"/>
  <c r="G25" i="4"/>
  <c r="G23" i="4"/>
  <c r="G22" i="4"/>
  <c r="G21" i="4"/>
  <c r="G20" i="4"/>
  <c r="G19" i="4"/>
  <c r="G17" i="4"/>
  <c r="H17" i="4" s="1"/>
  <c r="G16" i="4"/>
  <c r="G15" i="4"/>
  <c r="G14" i="4"/>
  <c r="G13" i="4"/>
  <c r="G11" i="4"/>
  <c r="G10" i="4"/>
  <c r="H10" i="4" s="1"/>
  <c r="G9" i="4"/>
  <c r="G8" i="4"/>
  <c r="G7" i="4"/>
  <c r="G35" i="3"/>
  <c r="G34" i="3"/>
  <c r="G33" i="3"/>
  <c r="G32" i="3"/>
  <c r="G31" i="3"/>
  <c r="H31" i="3" s="1"/>
  <c r="G29" i="3"/>
  <c r="G28" i="3"/>
  <c r="G27" i="3"/>
  <c r="G26" i="3"/>
  <c r="G25" i="3"/>
  <c r="G23" i="3"/>
  <c r="G22" i="3"/>
  <c r="G21" i="3"/>
  <c r="G20" i="3"/>
  <c r="G19" i="3"/>
  <c r="G17" i="3"/>
  <c r="G16" i="3"/>
  <c r="G15" i="3"/>
  <c r="G14" i="3"/>
  <c r="G13" i="3"/>
  <c r="G11" i="3"/>
  <c r="G10" i="3"/>
  <c r="G9" i="3"/>
  <c r="G8" i="3"/>
  <c r="G7" i="3"/>
  <c r="F35" i="2"/>
  <c r="G35" i="2" s="1"/>
  <c r="F34" i="2"/>
  <c r="F33" i="2"/>
  <c r="F32" i="2"/>
  <c r="G32" i="2" s="1"/>
  <c r="F31" i="2"/>
  <c r="C30" i="2" s="1"/>
  <c r="G30" i="2" s="1"/>
  <c r="F29" i="2"/>
  <c r="F28" i="2"/>
  <c r="G28" i="2" s="1"/>
  <c r="F27" i="2"/>
  <c r="F26" i="2"/>
  <c r="F25" i="2"/>
  <c r="F23" i="2"/>
  <c r="F22" i="2"/>
  <c r="F21" i="2"/>
  <c r="F20" i="2"/>
  <c r="F19" i="2"/>
  <c r="F17" i="2"/>
  <c r="F16" i="2"/>
  <c r="F15" i="2"/>
  <c r="F14" i="2"/>
  <c r="F13" i="2"/>
  <c r="F11" i="2"/>
  <c r="G11" i="2" s="1"/>
  <c r="F10" i="2"/>
  <c r="F9" i="2"/>
  <c r="F8" i="2"/>
  <c r="F7" i="2"/>
  <c r="H35" i="7"/>
  <c r="H33" i="7"/>
  <c r="H32" i="7"/>
  <c r="H31" i="7"/>
  <c r="H29" i="7"/>
  <c r="H28" i="7"/>
  <c r="H27" i="7"/>
  <c r="H26" i="7"/>
  <c r="H23" i="7"/>
  <c r="H22" i="7"/>
  <c r="H21" i="7"/>
  <c r="H20" i="7"/>
  <c r="H19" i="7"/>
  <c r="H16" i="7"/>
  <c r="H11" i="7"/>
  <c r="H35" i="6"/>
  <c r="H33" i="6"/>
  <c r="H32" i="6"/>
  <c r="H29" i="6"/>
  <c r="H27" i="6"/>
  <c r="H26" i="6"/>
  <c r="H25" i="6"/>
  <c r="H23" i="6"/>
  <c r="H22" i="6"/>
  <c r="H21" i="6"/>
  <c r="H20" i="6"/>
  <c r="H16" i="6"/>
  <c r="H11" i="6"/>
  <c r="H10" i="6"/>
  <c r="H35" i="5"/>
  <c r="H34" i="5"/>
  <c r="H33" i="5"/>
  <c r="H32" i="5"/>
  <c r="H29" i="5"/>
  <c r="H28" i="5"/>
  <c r="H27" i="5"/>
  <c r="H26" i="5"/>
  <c r="H25" i="5"/>
  <c r="H23" i="5"/>
  <c r="H22" i="5"/>
  <c r="H21" i="5"/>
  <c r="H20" i="5"/>
  <c r="H17" i="5"/>
  <c r="H16" i="5"/>
  <c r="H11" i="5"/>
  <c r="H35" i="4"/>
  <c r="H33" i="4"/>
  <c r="H29" i="4"/>
  <c r="H28" i="4"/>
  <c r="H27" i="4"/>
  <c r="H26" i="4"/>
  <c r="H25" i="4"/>
  <c r="H23" i="4"/>
  <c r="H11" i="4"/>
  <c r="H7" i="4"/>
  <c r="H35" i="3"/>
  <c r="H34" i="3"/>
  <c r="H33" i="3"/>
  <c r="H32" i="3"/>
  <c r="H29" i="3"/>
  <c r="H28" i="3"/>
  <c r="H27" i="3"/>
  <c r="H26" i="3"/>
  <c r="H25" i="3"/>
  <c r="H23" i="3"/>
  <c r="H17" i="3"/>
  <c r="H16" i="3"/>
  <c r="H11" i="3"/>
  <c r="G34" i="2"/>
  <c r="G33" i="2"/>
  <c r="G29" i="2"/>
  <c r="G17" i="2"/>
  <c r="G23" i="2"/>
  <c r="B20" i="8"/>
  <c r="B19" i="8"/>
  <c r="B18" i="8"/>
  <c r="B17" i="8"/>
  <c r="B16" i="8"/>
  <c r="G3" i="6"/>
  <c r="G3" i="7"/>
  <c r="AF6" i="8" s="1"/>
  <c r="E3" i="7"/>
  <c r="H7" i="7" s="1"/>
  <c r="C3" i="7"/>
  <c r="E3" i="6"/>
  <c r="W6" i="8" s="1"/>
  <c r="C3" i="6"/>
  <c r="G3" i="5"/>
  <c r="N6" i="8" s="1"/>
  <c r="E3" i="5"/>
  <c r="H9" i="5" s="1"/>
  <c r="C3" i="5"/>
  <c r="G3" i="4"/>
  <c r="E3" i="4"/>
  <c r="K6" i="8" s="1"/>
  <c r="C3" i="4"/>
  <c r="G3" i="3"/>
  <c r="H6" i="8" s="1"/>
  <c r="E3" i="3"/>
  <c r="E6" i="8" s="1"/>
  <c r="C3" i="3"/>
  <c r="H3" i="2"/>
  <c r="D6" i="8" s="1"/>
  <c r="C3" i="2"/>
  <c r="C4" i="8"/>
  <c r="B4" i="8"/>
  <c r="B3" i="7"/>
  <c r="AC5" i="8" s="1"/>
  <c r="B2" i="7"/>
  <c r="B3" i="6"/>
  <c r="W5" i="8" s="1"/>
  <c r="B2" i="6"/>
  <c r="B3" i="5"/>
  <c r="B2" i="5"/>
  <c r="D30" i="4"/>
  <c r="H30" i="4" s="1"/>
  <c r="D24" i="4"/>
  <c r="H24" i="4" s="1"/>
  <c r="B3" i="4"/>
  <c r="Q5" i="8" s="1"/>
  <c r="B2" i="4"/>
  <c r="L9" i="2"/>
  <c r="L8" i="2"/>
  <c r="L7" i="2"/>
  <c r="L6" i="2"/>
  <c r="L5" i="2"/>
  <c r="B13" i="8"/>
  <c r="AH13" i="8" s="1"/>
  <c r="AH20" i="8" s="1"/>
  <c r="B12" i="8"/>
  <c r="Z12" i="8" s="1"/>
  <c r="Z19" i="8" s="1"/>
  <c r="B11" i="8"/>
  <c r="AB11" i="8" s="1"/>
  <c r="AB18" i="8" s="1"/>
  <c r="B10" i="8"/>
  <c r="B9" i="8"/>
  <c r="AH9" i="8" s="1"/>
  <c r="AH16" i="8" s="1"/>
  <c r="AC8" i="8"/>
  <c r="AC4" i="8" s="1"/>
  <c r="W8" i="8"/>
  <c r="W4" i="8" s="1"/>
  <c r="Q8" i="8"/>
  <c r="Q4" i="8" s="1"/>
  <c r="K8" i="8"/>
  <c r="K4" i="8" s="1"/>
  <c r="E8" i="8"/>
  <c r="E4" i="8" s="1"/>
  <c r="B2" i="8"/>
  <c r="C5" i="8"/>
  <c r="B2" i="2"/>
  <c r="B3" i="3"/>
  <c r="E5" i="8" s="1"/>
  <c r="E3" i="2"/>
  <c r="C6" i="8" s="1"/>
  <c r="B2" i="3"/>
  <c r="B3" i="2"/>
  <c r="G31" i="2" l="1"/>
  <c r="H8" i="4"/>
  <c r="H19" i="4"/>
  <c r="H9" i="4"/>
  <c r="H20" i="4"/>
  <c r="H15" i="6"/>
  <c r="H14" i="4"/>
  <c r="G7" i="2"/>
  <c r="G13" i="2"/>
  <c r="H15" i="4"/>
  <c r="H7" i="5"/>
  <c r="H16" i="4"/>
  <c r="G8" i="2"/>
  <c r="H6" i="7"/>
  <c r="G14" i="2"/>
  <c r="H13" i="3"/>
  <c r="H22" i="3"/>
  <c r="H21" i="4"/>
  <c r="H10" i="5"/>
  <c r="H9" i="6"/>
  <c r="H8" i="7"/>
  <c r="G19" i="2"/>
  <c r="G25" i="2"/>
  <c r="H14" i="3"/>
  <c r="H13" i="4"/>
  <c r="H22" i="4"/>
  <c r="H9" i="7"/>
  <c r="G12" i="2"/>
  <c r="G22" i="2"/>
  <c r="G26" i="2"/>
  <c r="H15" i="3"/>
  <c r="H13" i="5"/>
  <c r="H6" i="6"/>
  <c r="G21" i="2"/>
  <c r="G27" i="2"/>
  <c r="H7" i="3"/>
  <c r="H14" i="5"/>
  <c r="H13" i="6"/>
  <c r="G20" i="2"/>
  <c r="H8" i="3"/>
  <c r="H15" i="5"/>
  <c r="H14" i="6"/>
  <c r="H13" i="7"/>
  <c r="H19" i="3"/>
  <c r="H14" i="7"/>
  <c r="H9" i="3"/>
  <c r="G10" i="2"/>
  <c r="G16" i="2"/>
  <c r="H10" i="3"/>
  <c r="H20" i="3"/>
  <c r="H8" i="5"/>
  <c r="H7" i="6"/>
  <c r="H15" i="7"/>
  <c r="G9" i="2"/>
  <c r="G15" i="2"/>
  <c r="H21" i="3"/>
  <c r="H8" i="6"/>
  <c r="D18" i="4"/>
  <c r="N11" i="8" s="1"/>
  <c r="N18" i="8" s="1"/>
  <c r="C18" i="2"/>
  <c r="C11" i="8" s="1"/>
  <c r="C18" i="8" s="1"/>
  <c r="AC6" i="8"/>
  <c r="W15" i="8"/>
  <c r="AC15" i="8"/>
  <c r="Q15" i="8"/>
  <c r="E15" i="8"/>
  <c r="Q6" i="8"/>
  <c r="K15" i="8"/>
  <c r="H18" i="7"/>
  <c r="D30" i="7"/>
  <c r="H30" i="7" s="1"/>
  <c r="D24" i="7"/>
  <c r="H24" i="7" s="1"/>
  <c r="D24" i="6"/>
  <c r="H24" i="6" s="1"/>
  <c r="D18" i="6"/>
  <c r="H18" i="6" s="1"/>
  <c r="D30" i="6"/>
  <c r="H30" i="6" s="1"/>
  <c r="T6" i="8"/>
  <c r="D24" i="5"/>
  <c r="H24" i="5" s="1"/>
  <c r="D18" i="5"/>
  <c r="H18" i="5" s="1"/>
  <c r="Z6" i="8"/>
  <c r="D30" i="5"/>
  <c r="H30" i="5" s="1"/>
  <c r="D24" i="3"/>
  <c r="H24" i="3" s="1"/>
  <c r="D30" i="3"/>
  <c r="H30" i="3" s="1"/>
  <c r="D18" i="3"/>
  <c r="H18" i="3" s="1"/>
  <c r="K5" i="8"/>
  <c r="D12" i="7"/>
  <c r="AE10" i="8" s="1"/>
  <c r="AE17" i="8" s="1"/>
  <c r="D6" i="7"/>
  <c r="AD10" i="8" s="1"/>
  <c r="AD17" i="8" s="1"/>
  <c r="D12" i="6"/>
  <c r="Y11" i="8" s="1"/>
  <c r="Y18" i="8" s="1"/>
  <c r="D6" i="6"/>
  <c r="X12" i="8" s="1"/>
  <c r="X19" i="8" s="1"/>
  <c r="D12" i="5"/>
  <c r="S12" i="8" s="1"/>
  <c r="S19" i="8" s="1"/>
  <c r="D6" i="5"/>
  <c r="R9" i="8" s="1"/>
  <c r="R16" i="8" s="1"/>
  <c r="D12" i="4"/>
  <c r="M9" i="8" s="1"/>
  <c r="M16" i="8" s="1"/>
  <c r="C24" i="2"/>
  <c r="C13" i="8" s="1"/>
  <c r="C20" i="8" s="1"/>
  <c r="D6" i="4"/>
  <c r="L9" i="8" s="1"/>
  <c r="L16" i="8" s="1"/>
  <c r="C12" i="2"/>
  <c r="C10" i="8" s="1"/>
  <c r="C17" i="8" s="1"/>
  <c r="D12" i="3"/>
  <c r="G9" i="8" s="1"/>
  <c r="G16" i="8" s="1"/>
  <c r="D6" i="3"/>
  <c r="F9" i="8" s="1"/>
  <c r="F16" i="8" s="1"/>
  <c r="I12" i="8"/>
  <c r="I19" i="8" s="1"/>
  <c r="R12" i="8"/>
  <c r="R19" i="8" s="1"/>
  <c r="AA12" i="8"/>
  <c r="AA19" i="8" s="1"/>
  <c r="J12" i="8"/>
  <c r="J19" i="8" s="1"/>
  <c r="AB12" i="8"/>
  <c r="AB19" i="8" s="1"/>
  <c r="AD11" i="8"/>
  <c r="AD18" i="8" s="1"/>
  <c r="AE11" i="8"/>
  <c r="AE18" i="8" s="1"/>
  <c r="L11" i="8"/>
  <c r="L18" i="8" s="1"/>
  <c r="T11" i="8"/>
  <c r="T18" i="8" s="1"/>
  <c r="U11" i="8"/>
  <c r="U18" i="8" s="1"/>
  <c r="AF10" i="8"/>
  <c r="AF17" i="8" s="1"/>
  <c r="AG10" i="8"/>
  <c r="AG17" i="8" s="1"/>
  <c r="F10" i="8"/>
  <c r="F17" i="8" s="1"/>
  <c r="N10" i="8"/>
  <c r="N17" i="8" s="1"/>
  <c r="O10" i="8"/>
  <c r="O17" i="8" s="1"/>
  <c r="X10" i="8"/>
  <c r="X17" i="8" s="1"/>
  <c r="Y10" i="8"/>
  <c r="Y17" i="8" s="1"/>
  <c r="H13" i="8"/>
  <c r="H20" i="8" s="1"/>
  <c r="G13" i="8"/>
  <c r="G20" i="8" s="1"/>
  <c r="P13" i="8"/>
  <c r="P20" i="8" s="1"/>
  <c r="R13" i="8"/>
  <c r="R20" i="8" s="1"/>
  <c r="Z13" i="8"/>
  <c r="Z20" i="8" s="1"/>
  <c r="AA13" i="8"/>
  <c r="AA20" i="8" s="1"/>
  <c r="P9" i="8"/>
  <c r="P16" i="8" s="1"/>
  <c r="I9" i="8"/>
  <c r="I16" i="8" s="1"/>
  <c r="S9" i="8"/>
  <c r="S16" i="8" s="1"/>
  <c r="AB9" i="8"/>
  <c r="AB16" i="8" s="1"/>
  <c r="G10" i="8"/>
  <c r="G17" i="8" s="1"/>
  <c r="P10" i="8"/>
  <c r="P17" i="8" s="1"/>
  <c r="Z10" i="8"/>
  <c r="Z17" i="8" s="1"/>
  <c r="AH10" i="8"/>
  <c r="AH17" i="8" s="1"/>
  <c r="V11" i="8"/>
  <c r="V18" i="8" s="1"/>
  <c r="AF11" i="8"/>
  <c r="AF18" i="8" s="1"/>
  <c r="T12" i="8"/>
  <c r="T19" i="8" s="1"/>
  <c r="AD12" i="8"/>
  <c r="AD19" i="8" s="1"/>
  <c r="I13" i="8"/>
  <c r="I20" i="8" s="1"/>
  <c r="S13" i="8"/>
  <c r="S20" i="8" s="1"/>
  <c r="AB13" i="8"/>
  <c r="AB20" i="8" s="1"/>
  <c r="AA9" i="8"/>
  <c r="AA16" i="8" s="1"/>
  <c r="J9" i="8"/>
  <c r="J16" i="8" s="1"/>
  <c r="T9" i="8"/>
  <c r="T16" i="8" s="1"/>
  <c r="AD9" i="8"/>
  <c r="AD16" i="8" s="1"/>
  <c r="H10" i="8"/>
  <c r="H17" i="8" s="1"/>
  <c r="R10" i="8"/>
  <c r="R17" i="8" s="1"/>
  <c r="AA10" i="8"/>
  <c r="AA17" i="8" s="1"/>
  <c r="F11" i="8"/>
  <c r="F18" i="8" s="1"/>
  <c r="O11" i="8"/>
  <c r="O18" i="8" s="1"/>
  <c r="X11" i="8"/>
  <c r="X18" i="8" s="1"/>
  <c r="AG11" i="8"/>
  <c r="AG18" i="8" s="1"/>
  <c r="L12" i="8"/>
  <c r="L19" i="8" s="1"/>
  <c r="U12" i="8"/>
  <c r="U19" i="8" s="1"/>
  <c r="AE12" i="8"/>
  <c r="AE19" i="8" s="1"/>
  <c r="J13" i="8"/>
  <c r="J20" i="8" s="1"/>
  <c r="T13" i="8"/>
  <c r="T20" i="8" s="1"/>
  <c r="AD13" i="8"/>
  <c r="AD20" i="8" s="1"/>
  <c r="U9" i="8"/>
  <c r="U16" i="8" s="1"/>
  <c r="AE9" i="8"/>
  <c r="AE16" i="8" s="1"/>
  <c r="I10" i="8"/>
  <c r="I17" i="8" s="1"/>
  <c r="S10" i="8"/>
  <c r="S17" i="8" s="1"/>
  <c r="AB10" i="8"/>
  <c r="AB17" i="8" s="1"/>
  <c r="G11" i="8"/>
  <c r="G18" i="8" s="1"/>
  <c r="P11" i="8"/>
  <c r="P18" i="8" s="1"/>
  <c r="AH11" i="8"/>
  <c r="AH18" i="8" s="1"/>
  <c r="M12" i="8"/>
  <c r="M19" i="8" s="1"/>
  <c r="V12" i="8"/>
  <c r="V19" i="8" s="1"/>
  <c r="AF12" i="8"/>
  <c r="AF19" i="8" s="1"/>
  <c r="L13" i="8"/>
  <c r="L20" i="8" s="1"/>
  <c r="U13" i="8"/>
  <c r="U20" i="8" s="1"/>
  <c r="AE13" i="8"/>
  <c r="AE20" i="8" s="1"/>
  <c r="H9" i="8"/>
  <c r="H16" i="8" s="1"/>
  <c r="V9" i="8"/>
  <c r="V16" i="8" s="1"/>
  <c r="AF9" i="8"/>
  <c r="AF16" i="8" s="1"/>
  <c r="J10" i="8"/>
  <c r="J17" i="8" s="1"/>
  <c r="T10" i="8"/>
  <c r="T17" i="8" s="1"/>
  <c r="H11" i="8"/>
  <c r="H18" i="8" s="1"/>
  <c r="Z11" i="8"/>
  <c r="Z18" i="8" s="1"/>
  <c r="F12" i="8"/>
  <c r="F19" i="8" s="1"/>
  <c r="N12" i="8"/>
  <c r="N19" i="8" s="1"/>
  <c r="AG12" i="8"/>
  <c r="AG19" i="8" s="1"/>
  <c r="M13" i="8"/>
  <c r="M20" i="8" s="1"/>
  <c r="V13" i="8"/>
  <c r="V20" i="8" s="1"/>
  <c r="AF13" i="8"/>
  <c r="AF20" i="8" s="1"/>
  <c r="N9" i="8"/>
  <c r="N16" i="8" s="1"/>
  <c r="X9" i="8"/>
  <c r="X16" i="8" s="1"/>
  <c r="AG9" i="8"/>
  <c r="AG16" i="8" s="1"/>
  <c r="L10" i="8"/>
  <c r="L17" i="8" s="1"/>
  <c r="U10" i="8"/>
  <c r="U17" i="8" s="1"/>
  <c r="I11" i="8"/>
  <c r="I18" i="8" s="1"/>
  <c r="R11" i="8"/>
  <c r="R18" i="8" s="1"/>
  <c r="AA11" i="8"/>
  <c r="AA18" i="8" s="1"/>
  <c r="G12" i="8"/>
  <c r="G19" i="8" s="1"/>
  <c r="O12" i="8"/>
  <c r="O19" i="8" s="1"/>
  <c r="Y12" i="8"/>
  <c r="Y19" i="8" s="1"/>
  <c r="AH12" i="8"/>
  <c r="AH19" i="8" s="1"/>
  <c r="N13" i="8"/>
  <c r="N20" i="8" s="1"/>
  <c r="X13" i="8"/>
  <c r="X20" i="8" s="1"/>
  <c r="AG13" i="8"/>
  <c r="AG20" i="8" s="1"/>
  <c r="Z9" i="8"/>
  <c r="Z16" i="8" s="1"/>
  <c r="O9" i="8"/>
  <c r="O16" i="8" s="1"/>
  <c r="Y9" i="8"/>
  <c r="Y16" i="8" s="1"/>
  <c r="M10" i="8"/>
  <c r="M17" i="8" s="1"/>
  <c r="V10" i="8"/>
  <c r="V17" i="8" s="1"/>
  <c r="J11" i="8"/>
  <c r="J18" i="8" s="1"/>
  <c r="S11" i="8"/>
  <c r="S18" i="8" s="1"/>
  <c r="P12" i="8"/>
  <c r="P19" i="8" s="1"/>
  <c r="F13" i="8"/>
  <c r="F20" i="8" s="1"/>
  <c r="O13" i="8"/>
  <c r="O20" i="8" s="1"/>
  <c r="Y13" i="8"/>
  <c r="Y20" i="8" s="1"/>
  <c r="C6" i="2"/>
  <c r="C9" i="8" s="1"/>
  <c r="C16" i="8" s="1"/>
  <c r="H12" i="7" l="1"/>
  <c r="H12" i="6"/>
  <c r="H12" i="5"/>
  <c r="H6" i="5"/>
  <c r="H18" i="4"/>
  <c r="H12" i="4"/>
  <c r="H6" i="4"/>
  <c r="H12" i="3"/>
  <c r="G24" i="2"/>
  <c r="G18" i="2"/>
  <c r="G6" i="2"/>
  <c r="H6" i="3"/>
  <c r="H12" i="8"/>
  <c r="H19" i="8" s="1"/>
  <c r="M11" i="8"/>
  <c r="M18" i="8" s="1"/>
  <c r="C12" i="8"/>
  <c r="C19" i="8" s="1"/>
  <c r="W12" i="8"/>
  <c r="W19" i="8" s="1"/>
  <c r="E13" i="8"/>
  <c r="E20" i="8" s="1"/>
  <c r="Q12" i="8"/>
  <c r="Q19" i="8" s="1"/>
  <c r="K11" i="8"/>
  <c r="K18" i="8" s="1"/>
  <c r="AC11" i="8"/>
  <c r="AC18" i="8" s="1"/>
  <c r="Q13" i="8"/>
  <c r="Q20" i="8" s="1"/>
  <c r="W11" i="8"/>
  <c r="W18" i="8" s="1"/>
  <c r="K10" i="8"/>
  <c r="K17" i="8" s="1"/>
  <c r="Q11" i="8"/>
  <c r="Q18" i="8" s="1"/>
  <c r="AC13" i="8"/>
  <c r="AC20" i="8" s="1"/>
  <c r="AC12" i="8"/>
  <c r="AC19" i="8" s="1"/>
  <c r="E10" i="8"/>
  <c r="E17" i="8" s="1"/>
  <c r="K12" i="8"/>
  <c r="K19" i="8" s="1"/>
  <c r="E11" i="8"/>
  <c r="E18" i="8" s="1"/>
  <c r="Q10" i="8"/>
  <c r="Q17" i="8" s="1"/>
  <c r="W13" i="8"/>
  <c r="W20" i="8" s="1"/>
  <c r="AC10" i="8"/>
  <c r="AC17" i="8" s="1"/>
  <c r="K13" i="8"/>
  <c r="K20" i="8" s="1"/>
  <c r="W10" i="8"/>
  <c r="W17" i="8" s="1"/>
  <c r="AC9" i="8"/>
  <c r="AC16" i="8" s="1"/>
  <c r="W9" i="8"/>
  <c r="W16" i="8" s="1"/>
  <c r="K9" i="8"/>
  <c r="K16" i="8" s="1"/>
  <c r="E9" i="8"/>
  <c r="E16" i="8" s="1"/>
  <c r="Q9" i="8"/>
  <c r="Q16" i="8" s="1"/>
  <c r="E12" i="8" l="1"/>
  <c r="E19" i="8" s="1"/>
  <c r="D13" i="8"/>
  <c r="D20" i="8" s="1"/>
  <c r="D11" i="8"/>
  <c r="D18" i="8" s="1"/>
  <c r="D10" i="8"/>
  <c r="D17" i="8" s="1"/>
  <c r="D9" i="8"/>
  <c r="D16" i="8" s="1"/>
  <c r="D12" i="8" l="1"/>
  <c r="D19" i="8" s="1"/>
</calcChain>
</file>

<file path=xl/sharedStrings.xml><?xml version="1.0" encoding="utf-8"?>
<sst xmlns="http://schemas.openxmlformats.org/spreadsheetml/2006/main" count="207" uniqueCount="119">
  <si>
    <t>Company Name</t>
  </si>
  <si>
    <t>OKR Start Date</t>
  </si>
  <si>
    <t>OKR End Date</t>
  </si>
  <si>
    <t>Team 1 Name</t>
  </si>
  <si>
    <t>Team 2 Name</t>
  </si>
  <si>
    <t>Team 3 Name</t>
  </si>
  <si>
    <t>Team 4 Name</t>
  </si>
  <si>
    <t>Team 5 Name</t>
  </si>
  <si>
    <t>Marketing</t>
  </si>
  <si>
    <t>Sales</t>
  </si>
  <si>
    <t>Product</t>
  </si>
  <si>
    <t>Engineering</t>
  </si>
  <si>
    <t>Customer Success</t>
  </si>
  <si>
    <t>Start Value</t>
  </si>
  <si>
    <t>Target Value</t>
  </si>
  <si>
    <t>Current Value</t>
  </si>
  <si>
    <t>Progress</t>
  </si>
  <si>
    <t>Conversation</t>
  </si>
  <si>
    <t>Feedback</t>
  </si>
  <si>
    <t>Recognition</t>
  </si>
  <si>
    <t>OKR Setup</t>
  </si>
  <si>
    <t>Company OKR</t>
  </si>
  <si>
    <t>None</t>
  </si>
  <si>
    <t>Review Date</t>
  </si>
  <si>
    <t>My Company</t>
  </si>
  <si>
    <t>Grow our corporate global business</t>
  </si>
  <si>
    <t>Hit company global sales target of $100 Million in Sales</t>
  </si>
  <si>
    <t>Achieve 100% year-to-year sales growth in the EMEA geography</t>
  </si>
  <si>
    <t>Increase the company average deal size by 30% (with upsells)</t>
  </si>
  <si>
    <t>Reduce churn to less than 5% annually (via Customer Success)</t>
  </si>
  <si>
    <t>Interview 20 customers per month and get feedback</t>
  </si>
  <si>
    <t>Achieve an NPS of 9 from our customers</t>
  </si>
  <si>
    <t>Increase customer retention to 98%</t>
  </si>
  <si>
    <t>Achieve a product engagement of 80% WAU</t>
  </si>
  <si>
    <t>Launch an ongoing 2-way closed-loop feedback process</t>
  </si>
  <si>
    <t>Achieve a weekly Employee Satisfaction / Pulse Score of 8+</t>
  </si>
  <si>
    <t>Celebrate “small wins” and any type of progress every single week</t>
  </si>
  <si>
    <t>CEO and SVPs to launch a monthly all-hands Town Hall and open Q&amp;A meeting</t>
  </si>
  <si>
    <t>Create 20 customer case studies</t>
  </si>
  <si>
    <t>Get into the Gartner Magic Quadrant</t>
  </si>
  <si>
    <t>Win a “Best Product of the Year” award at the industry conference</t>
  </si>
  <si>
    <t>Delight our company customers</t>
  </si>
  <si>
    <t>Build a great corporate culture (delight our employees)</t>
  </si>
  <si>
    <t>Launch the new product successfully in Q1</t>
  </si>
  <si>
    <t>Generate more Marketing Qualified Leads (MQLs)</t>
  </si>
  <si>
    <t>Generate 150 MQLs from email marketing</t>
  </si>
  <si>
    <t>Generate 100 MQLs from AdWords</t>
  </si>
  <si>
    <t>Generate 50 MQLs from organic search</t>
  </si>
  <si>
    <t>Optimize our customer acquisition</t>
  </si>
  <si>
    <t>Improve our new marketing automation process</t>
  </si>
  <si>
    <t>Reduce the Customer Acquisition Costs by 20% in Q3</t>
  </si>
  <si>
    <t>Build a new top-down and bottom-up Excel model to analyze the ROI</t>
  </si>
  <si>
    <t>Implement Account Based Marketing (ABM)</t>
  </si>
  <si>
    <t>Document and implement the new ABM process</t>
  </si>
  <si>
    <t>Do 2 weekly alignment meetings with the SDR team</t>
  </si>
  <si>
    <t>Do 1 weekly alignment meeting with SDR team managers</t>
  </si>
  <si>
    <t>Generate 20% of closed-won sales via ABM efforts in Q4</t>
  </si>
  <si>
    <t>Dept Progress</t>
  </si>
  <si>
    <t>Generate 25 Net-New Unique leads via Account-Based Marketing</t>
  </si>
  <si>
    <t>Generate new bookings pipeline</t>
  </si>
  <si>
    <t>Generate inflow of $12M in pipeline</t>
  </si>
  <si>
    <t>Keep pipeline above 5x of quota to ensure a 20% Win Rate</t>
  </si>
  <si>
    <t>Do 7 product demos per week</t>
  </si>
  <si>
    <t>Recruit World-Class A-Players for Our Sales Team</t>
  </si>
  <si>
    <t>Maintain a 4:1 onsite "Interview Offer" ratio</t>
  </si>
  <si>
    <t>Develop Our Reps into the Best Sales Team in the Industry</t>
  </si>
  <si>
    <t>Launch the New Product Successfully</t>
  </si>
  <si>
    <t>Conduct 30 customer development interviews</t>
  </si>
  <si>
    <t>Review 10 usage videos via UserTesting.com and summarize it internally</t>
  </si>
  <si>
    <t>Do 2 training sessions on the new product for Marketing and Sales teams</t>
  </si>
  <si>
    <t>Help Product Marketing by reviewing their technical spec documents</t>
  </si>
  <si>
    <t>Develop a New Product Vision</t>
  </si>
  <si>
    <t>Interview 50 prospective customers and get their initial feedback</t>
  </si>
  <si>
    <t>Get usability score above 8/10 on UX mockups from 20 prospective customers</t>
  </si>
  <si>
    <t>Specify 5 elements in UX mockups to increase product's usage engagement</t>
  </si>
  <si>
    <t>Get internal feedback score of 10/10 from the sales team</t>
  </si>
  <si>
    <t>Launch the New Product Architecture</t>
  </si>
  <si>
    <t>Design 5 tests with QA</t>
  </si>
  <si>
    <t>Upgrade our database and complete data migration</t>
  </si>
  <si>
    <t>Have engineering team contribute 10 story points</t>
  </si>
  <si>
    <t> Build a World-Class Engineering Team</t>
  </si>
  <si>
    <t>Hire 5 referred engineers with exceptional references by end of Q2</t>
  </si>
  <si>
    <t>Maintain a 4:1 onsite "Interview Hire" ratio</t>
  </si>
  <si>
    <t>Recurit 10 engineers by offering a $500 reward for referrals to A-Players</t>
  </si>
  <si>
    <t>Be proactive in assessing our drops in account usage or at-risk usage</t>
  </si>
  <si>
    <t>Apply Best Practices to ensure we have NPS score of 8 and above</t>
  </si>
  <si>
    <t>Be Proactive with Customer Success</t>
  </si>
  <si>
    <t>Implement a Customer Success platform to track customer health</t>
  </si>
  <si>
    <t>Actively monitor customer health</t>
  </si>
  <si>
    <t>Drive 80% adoption of our new product</t>
  </si>
  <si>
    <t>Reach out to 100% of customers who appear to be at-risk</t>
  </si>
  <si>
    <t>OKR Timeframe</t>
  </si>
  <si>
    <t>OKR Time Remaining</t>
  </si>
  <si>
    <t>Date Adjusted</t>
  </si>
  <si>
    <t>Objective Progress</t>
  </si>
  <si>
    <t>Adjusted Objective Progress</t>
  </si>
  <si>
    <t>This OKR Template is designed to give you a quick start on building OKRS for your organization.  It comes prepopulated with some OKRs for a typical software company.  The spreadsheet automatically calculates scores for your OKRs by comparing the start value, the end value, and the current value for each of the Key Results, and averages the Key Results to get a score for your Objectives.  These OKRs are summarized on the OKR Dashboard page.  The spreadsheet also calculates an "adjusted" (or projected) score based upon how far you are into your OKR cycle.</t>
  </si>
  <si>
    <t>Hire 10 new AEs by the end of June</t>
  </si>
  <si>
    <t>Hire 20 new SDRs by the end of June</t>
  </si>
  <si>
    <t>Hire 5 new Sales Managers by the end of June</t>
  </si>
  <si>
    <t>Instructions</t>
  </si>
  <si>
    <t>Cautions</t>
  </si>
  <si>
    <t>1. This Excel template does not show information and progress over time. It is only a snapshot of your current data.</t>
  </si>
  <si>
    <t>www.clearpointstrategy.com</t>
  </si>
  <si>
    <t>OKR Template: Instructions &amp; Cautions</t>
  </si>
  <si>
    <t>2. On the Company OKRs tab, enter the Objectives, Key Results, and the start and target values for all company level OKRs. (The Objectives you define here will automatically populate the Company OKR field on the tabs for each team.)</t>
  </si>
  <si>
    <t xml:space="preserve">3. On the tab for each of the teams, enter the Objectives, Key Results, and the start and target values for all of that team's OKRs. Select the Company OKR that each team Objective links to. </t>
  </si>
  <si>
    <t>OKR Reviews</t>
  </si>
  <si>
    <t>2. Capture conversations, feedback, and recognition for each of the Objectives. This is your opportunity to give context to the performance or recognize a key player.</t>
  </si>
  <si>
    <t>2. This Excel template does not automatically evaluate company level Key Results that may be the Objectives at the team level.</t>
  </si>
  <si>
    <t>3. If you let more than one person use the template, you may create version control issues.</t>
  </si>
  <si>
    <t xml:space="preserve">4. This Excel template only cascades down two levels of the organization and does not include personal OKRs. </t>
  </si>
  <si>
    <t xml:space="preserve">Learn how ClearPoint can help you manage and automate your OKRs: </t>
  </si>
  <si>
    <t xml:space="preserve">5. This Excel template is built for a maximum of 5 teams. </t>
  </si>
  <si>
    <t>6. You cannot track accountability and ownership of OKRs in this Excel template.</t>
  </si>
  <si>
    <t>7. This Excel template does not include categories for aspirational vs. committed OKRs.</t>
  </si>
  <si>
    <t>1. On the Setup tab, fill in your company and team names, as well as the dates for your OKRs. OKR start and end dates may vary by business unit. This is typical, as many organizations track top-level OKRs annually, and department level OKRs quarterly. (Note: If you chang the name of your teams from our default, you'll need to manually change the name on the corresponding tab.)</t>
  </si>
  <si>
    <t xml:space="preserve">1. The Owner for each Key Result should enter the current value. (Note: There are two automatically calculated progress scores -- one that is based on the overall achievement, and one that is date adjusted. The date adjusted is a projection based on the linear growth from start to finish.) </t>
  </si>
  <si>
    <t xml:space="preserve">3. View the overall progress on the Company OKRs on the OKR Dashboard. The dashboard shows overall progress, plus the projected progress, and the average of the scores from the various team Objectives that are supporting the company Objectives.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</si>
</sst>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sz val="11"/>
      <color rgb="FF2C2C2C"/>
      <name val="Calibri"/>
      <family val="2"/>
      <scheme val="minor"/>
    </font>
    <font>
      <b/>
      <sz val="11"/>
      <color rgb="FF2C2C2C"/>
      <name val="Calibri"/>
      <family val="2"/>
      <scheme val="minor"/>
    </font>
    <font>
      <sz val="11"/>
      <color rgb="FF9C0006"/>
      <name val="Calibri"/>
      <family val="2"/>
      <scheme val="minor"/>
    </font>
    <font>
      <sz val="11"/>
      <color rgb="FF9C5700"/>
      <name val="Calibri"/>
      <family val="2"/>
      <scheme val="minor"/>
    </font>
    <font>
      <u/>
      <sz val="11"/>
      <color theme="10"/>
      <name val="Calibri"/>
      <family val="2"/>
      <scheme val="minor"/>
    </font>
    <font>
      <u/>
      <sz val="11"/>
      <color theme="1"/>
      <name val="Calibri"/>
      <family val="2"/>
      <scheme val="minor"/>
    </font>
    <font>
      <b/>
      <sz val="36"/>
      <color theme="3" tint="-0.499984740745262"/>
      <name val="Calibri"/>
      <family val="2"/>
      <scheme val="minor"/>
    </font>
    <font>
      <b/>
      <sz val="20"/>
      <color theme="2" tint="-0.89999084444715716"/>
      <name val="Calibri"/>
      <family val="2"/>
      <scheme val="minor"/>
    </font>
    <font>
      <sz val="12"/>
      <color theme="2" tint="-0.89999084444715716"/>
      <name val="Calibri"/>
      <family val="2"/>
      <scheme val="minor"/>
    </font>
    <font>
      <sz val="12"/>
      <color theme="3" tint="-0.499984740745262"/>
      <name val="Calibri"/>
      <family val="2"/>
      <scheme val="minor"/>
    </font>
    <font>
      <sz val="16"/>
      <color theme="3" tint="-0.499984740745262"/>
      <name val="Calibri"/>
      <family val="2"/>
      <scheme val="minor"/>
    </font>
    <font>
      <sz val="12"/>
      <color theme="1"/>
      <name val="Calibri"/>
      <family val="2"/>
      <scheme val="minor"/>
    </font>
    <font>
      <b/>
      <sz val="12"/>
      <color theme="2" tint="-0.89999084444715716"/>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bgColor indexed="64"/>
      </patternFill>
    </fill>
    <fill>
      <patternFill patternType="solid">
        <fgColor rgb="FFFFC7CE"/>
      </patternFill>
    </fill>
    <fill>
      <patternFill patternType="solid">
        <fgColor rgb="FFFFEB9C"/>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4F4F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Dashed">
        <color theme="3" tint="-0.499984740745262"/>
      </left>
      <right/>
      <top style="mediumDashed">
        <color theme="3" tint="-0.499984740745262"/>
      </top>
      <bottom/>
      <diagonal/>
    </border>
    <border>
      <left/>
      <right/>
      <top style="mediumDashed">
        <color theme="3" tint="-0.499984740745262"/>
      </top>
      <bottom/>
      <diagonal/>
    </border>
    <border>
      <left/>
      <right style="mediumDashed">
        <color theme="3" tint="-0.499984740745262"/>
      </right>
      <top style="mediumDashed">
        <color theme="3" tint="-0.499984740745262"/>
      </top>
      <bottom/>
      <diagonal/>
    </border>
    <border>
      <left style="mediumDashed">
        <color theme="3" tint="-0.499984740745262"/>
      </left>
      <right/>
      <top/>
      <bottom/>
      <diagonal/>
    </border>
    <border>
      <left/>
      <right/>
      <top/>
      <bottom style="thick">
        <color theme="3" tint="-0.499984740745262"/>
      </bottom>
      <diagonal/>
    </border>
    <border>
      <left/>
      <right style="mediumDashed">
        <color theme="3" tint="-0.499984740745262"/>
      </right>
      <top/>
      <bottom/>
      <diagonal/>
    </border>
    <border>
      <left style="mediumDashed">
        <color theme="3" tint="-0.499984740745262"/>
      </left>
      <right style="mediumDashed">
        <color theme="3" tint="-0.499984740745262"/>
      </right>
      <top style="mediumDashed">
        <color theme="3" tint="-0.499984740745262"/>
      </top>
      <bottom/>
      <diagonal/>
    </border>
    <border>
      <left style="mediumDashed">
        <color theme="3" tint="-0.499984740745262"/>
      </left>
      <right style="mediumDashed">
        <color theme="3" tint="-0.499984740745262"/>
      </right>
      <top/>
      <bottom/>
      <diagonal/>
    </border>
    <border>
      <left style="mediumDashed">
        <color theme="3" tint="-0.499984740745262"/>
      </left>
      <right style="mediumDashed">
        <color theme="3" tint="-0.499984740745262"/>
      </right>
      <top/>
      <bottom style="mediumDashed">
        <color theme="3" tint="-0.499984740745262"/>
      </bottom>
      <diagonal/>
    </border>
    <border>
      <left style="mediumDashed">
        <color theme="3" tint="-0.499984740745262"/>
      </left>
      <right/>
      <top/>
      <bottom style="mediumDashed">
        <color theme="3" tint="-0.499984740745262"/>
      </bottom>
      <diagonal/>
    </border>
    <border>
      <left/>
      <right/>
      <top/>
      <bottom style="mediumDashed">
        <color theme="3" tint="-0.499984740745262"/>
      </bottom>
      <diagonal/>
    </border>
    <border>
      <left/>
      <right style="mediumDashed">
        <color theme="3" tint="-0.499984740745262"/>
      </right>
      <top/>
      <bottom style="mediumDashed">
        <color theme="3" tint="-0.49998474074526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0" borderId="0" applyNumberFormat="0" applyFill="0" applyBorder="0" applyAlignment="0" applyProtection="0"/>
  </cellStyleXfs>
  <cellXfs count="123">
    <xf numFmtId="0" fontId="0" fillId="0" borderId="0" xfId="0"/>
    <xf numFmtId="0" fontId="4" fillId="2" borderId="0" xfId="0" applyFont="1" applyFill="1"/>
    <xf numFmtId="0" fontId="0" fillId="2" borderId="0" xfId="0" applyFont="1" applyFill="1"/>
    <xf numFmtId="0" fontId="0" fillId="2" borderId="0" xfId="0" applyFont="1" applyFill="1" applyAlignment="1">
      <alignment vertical="center"/>
    </xf>
    <xf numFmtId="9" fontId="0" fillId="2" borderId="1" xfId="2" applyFont="1" applyFill="1" applyBorder="1" applyAlignment="1">
      <alignment vertical="center"/>
    </xf>
    <xf numFmtId="0" fontId="0" fillId="2" borderId="0" xfId="0" applyFont="1" applyFill="1" applyAlignment="1">
      <alignment vertical="center" wrapText="1"/>
    </xf>
    <xf numFmtId="0" fontId="3" fillId="2" borderId="0" xfId="0" applyFont="1" applyFill="1" applyAlignment="1">
      <alignment vertical="center" wrapText="1"/>
    </xf>
    <xf numFmtId="0" fontId="3" fillId="2" borderId="1" xfId="0" applyFont="1" applyFill="1" applyBorder="1" applyAlignment="1">
      <alignment horizontal="center" vertical="center" wrapText="1"/>
    </xf>
    <xf numFmtId="0" fontId="0" fillId="2" borderId="0" xfId="0" applyFill="1"/>
    <xf numFmtId="0" fontId="0" fillId="2" borderId="0" xfId="0" applyFill="1" applyAlignment="1">
      <alignment horizontal="left"/>
    </xf>
    <xf numFmtId="0" fontId="4"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left" vertical="center"/>
    </xf>
    <xf numFmtId="0" fontId="3" fillId="2" borderId="0" xfId="0" applyFont="1" applyFill="1" applyAlignment="1">
      <alignment horizontal="center" vertical="center" wrapText="1"/>
    </xf>
    <xf numFmtId="14" fontId="0" fillId="2" borderId="0" xfId="0" applyNumberFormat="1" applyFont="1" applyFill="1" applyAlignment="1">
      <alignment horizontal="left" vertical="center"/>
    </xf>
    <xf numFmtId="9" fontId="0" fillId="2" borderId="7" xfId="2" applyFont="1" applyFill="1" applyBorder="1" applyAlignment="1">
      <alignment horizontal="center" vertical="center"/>
    </xf>
    <xf numFmtId="9" fontId="0" fillId="2" borderId="0" xfId="2" applyFont="1" applyFill="1" applyAlignment="1">
      <alignment horizontal="center" vertical="center"/>
    </xf>
    <xf numFmtId="9" fontId="0" fillId="2" borderId="5" xfId="0" applyNumberFormat="1" applyFont="1" applyFill="1" applyBorder="1" applyAlignment="1">
      <alignment horizontal="center" vertical="center"/>
    </xf>
    <xf numFmtId="9" fontId="0" fillId="2" borderId="6" xfId="0" applyNumberFormat="1" applyFont="1" applyFill="1" applyBorder="1" applyAlignment="1">
      <alignment horizontal="center" vertical="center"/>
    </xf>
    <xf numFmtId="9" fontId="0" fillId="2" borderId="7" xfId="0" applyNumberFormat="1" applyFont="1" applyFill="1" applyBorder="1" applyAlignment="1">
      <alignment horizontal="center" vertical="center"/>
    </xf>
    <xf numFmtId="9" fontId="0" fillId="2" borderId="8" xfId="0" applyNumberFormat="1" applyFont="1" applyFill="1" applyBorder="1" applyAlignment="1">
      <alignment horizontal="center" vertical="center"/>
    </xf>
    <xf numFmtId="9" fontId="0" fillId="2" borderId="9" xfId="0" applyNumberFormat="1" applyFont="1" applyFill="1" applyBorder="1" applyAlignment="1">
      <alignment horizontal="center" vertical="center"/>
    </xf>
    <xf numFmtId="9" fontId="0" fillId="2" borderId="10" xfId="0" applyNumberFormat="1" applyFont="1" applyFill="1" applyBorder="1" applyAlignment="1">
      <alignment horizontal="center" vertical="center"/>
    </xf>
    <xf numFmtId="9" fontId="0" fillId="2" borderId="1" xfId="0" applyNumberFormat="1" applyFont="1" applyFill="1" applyBorder="1" applyAlignment="1">
      <alignment horizontal="center" vertical="center"/>
    </xf>
    <xf numFmtId="0" fontId="3" fillId="3" borderId="1" xfId="0" applyFont="1" applyFill="1" applyBorder="1" applyAlignment="1" applyProtection="1">
      <alignment horizontal="left" vertical="center" wrapText="1"/>
      <protection locked="0"/>
    </xf>
    <xf numFmtId="0" fontId="0" fillId="3" borderId="1" xfId="0" applyFont="1" applyFill="1" applyBorder="1" applyAlignment="1" applyProtection="1">
      <alignment horizontal="left" vertical="center" wrapText="1"/>
      <protection locked="0"/>
    </xf>
    <xf numFmtId="9" fontId="0" fillId="3" borderId="1" xfId="0" applyNumberFormat="1" applyFont="1" applyFill="1" applyBorder="1" applyAlignment="1" applyProtection="1">
      <alignment horizontal="left" vertical="center" wrapText="1"/>
      <protection locked="0"/>
    </xf>
    <xf numFmtId="1" fontId="0" fillId="3" borderId="1" xfId="1" applyNumberFormat="1" applyFont="1" applyFill="1" applyBorder="1" applyAlignment="1" applyProtection="1">
      <alignment vertical="center"/>
      <protection locked="0"/>
    </xf>
    <xf numFmtId="1" fontId="0" fillId="3" borderId="1" xfId="0" applyNumberFormat="1" applyFont="1" applyFill="1" applyBorder="1" applyAlignment="1" applyProtection="1">
      <alignment vertical="center"/>
      <protection locked="0"/>
    </xf>
    <xf numFmtId="0" fontId="0" fillId="3" borderId="1" xfId="0" applyFont="1" applyFill="1" applyBorder="1" applyAlignment="1" applyProtection="1">
      <alignment vertical="center"/>
      <protection locked="0"/>
    </xf>
    <xf numFmtId="9" fontId="0" fillId="3" borderId="1" xfId="0" applyNumberFormat="1" applyFont="1" applyFill="1" applyBorder="1" applyAlignment="1" applyProtection="1">
      <alignment vertical="center"/>
      <protection locked="0"/>
    </xf>
    <xf numFmtId="9" fontId="0" fillId="3" borderId="1" xfId="2" applyFont="1" applyFill="1" applyBorder="1" applyAlignment="1" applyProtection="1">
      <alignment vertical="center"/>
      <protection locked="0"/>
    </xf>
    <xf numFmtId="0" fontId="6"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165" fontId="0" fillId="3" borderId="1" xfId="0" applyNumberFormat="1" applyFont="1" applyFill="1" applyBorder="1" applyAlignment="1" applyProtection="1">
      <alignment vertical="center"/>
      <protection locked="0"/>
    </xf>
    <xf numFmtId="166" fontId="0" fillId="3" borderId="1" xfId="0" applyNumberFormat="1" applyFont="1" applyFill="1" applyBorder="1" applyAlignment="1" applyProtection="1">
      <alignment vertical="center"/>
      <protection locked="0"/>
    </xf>
    <xf numFmtId="165" fontId="0" fillId="3" borderId="1" xfId="1" applyNumberFormat="1" applyFont="1" applyFill="1" applyBorder="1" applyAlignment="1" applyProtection="1">
      <alignment vertical="center"/>
      <protection locked="0"/>
    </xf>
    <xf numFmtId="0" fontId="0" fillId="2" borderId="0" xfId="0" applyFont="1" applyFill="1" applyBorder="1" applyAlignment="1">
      <alignment vertical="center"/>
    </xf>
    <xf numFmtId="0" fontId="3" fillId="2" borderId="0" xfId="0" applyFont="1" applyFill="1" applyBorder="1" applyAlignment="1">
      <alignment vertical="center" wrapText="1"/>
    </xf>
    <xf numFmtId="14" fontId="0" fillId="2" borderId="0" xfId="0" applyNumberFormat="1" applyFont="1" applyFill="1" applyBorder="1" applyAlignment="1">
      <alignment horizontal="left" vertical="center"/>
    </xf>
    <xf numFmtId="43" fontId="3" fillId="2" borderId="1" xfId="1" applyFont="1" applyFill="1" applyBorder="1" applyAlignment="1">
      <alignment horizontal="left" vertical="center" wrapText="1"/>
    </xf>
    <xf numFmtId="43" fontId="2" fillId="5" borderId="1" xfId="1"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5" xfId="0" applyFont="1" applyFill="1" applyBorder="1" applyAlignment="1">
      <alignment horizontal="center" vertical="center" wrapText="1"/>
    </xf>
    <xf numFmtId="9" fontId="1" fillId="2" borderId="1" xfId="2" applyFont="1" applyFill="1" applyBorder="1" applyAlignment="1">
      <alignment horizontal="center" vertical="center" wrapText="1"/>
    </xf>
    <xf numFmtId="164" fontId="1" fillId="2" borderId="1" xfId="1" applyNumberFormat="1" applyFont="1" applyFill="1" applyBorder="1" applyAlignment="1">
      <alignment horizontal="center" vertical="center" wrapText="1"/>
    </xf>
    <xf numFmtId="43" fontId="2" fillId="0" borderId="0" xfId="1" applyFont="1" applyFill="1" applyBorder="1" applyAlignment="1">
      <alignment horizontal="left" vertical="center" wrapText="1"/>
    </xf>
    <xf numFmtId="9" fontId="3" fillId="2" borderId="0" xfId="2" applyFont="1" applyFill="1" applyAlignment="1">
      <alignment vertical="center" wrapText="1"/>
    </xf>
    <xf numFmtId="0" fontId="0" fillId="2" borderId="0" xfId="0" applyFont="1" applyFill="1" applyAlignment="1">
      <alignment horizontal="left" vertical="center" indent="1"/>
    </xf>
    <xf numFmtId="0" fontId="3" fillId="2" borderId="11" xfId="0" applyFont="1" applyFill="1" applyBorder="1" applyAlignment="1">
      <alignment horizontal="center" vertical="center" wrapText="1"/>
    </xf>
    <xf numFmtId="9" fontId="0" fillId="2" borderId="2" xfId="2" applyFont="1" applyFill="1" applyBorder="1" applyAlignment="1">
      <alignment horizontal="center" vertical="center"/>
    </xf>
    <xf numFmtId="9" fontId="0" fillId="2" borderId="10" xfId="2" applyFont="1" applyFill="1" applyBorder="1" applyAlignment="1">
      <alignment horizontal="center" vertical="center"/>
    </xf>
    <xf numFmtId="43" fontId="3" fillId="2" borderId="5" xfId="1"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8" xfId="0" applyFont="1" applyFill="1" applyBorder="1" applyAlignment="1">
      <alignment horizontal="center" vertical="center" wrapText="1"/>
    </xf>
    <xf numFmtId="9" fontId="0" fillId="2" borderId="9" xfId="2" applyFont="1" applyFill="1" applyBorder="1" applyAlignment="1">
      <alignment horizontal="center" vertical="center"/>
    </xf>
    <xf numFmtId="14" fontId="0" fillId="2" borderId="1" xfId="0" applyNumberForma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9" fontId="0" fillId="2" borderId="1" xfId="2" applyFont="1" applyFill="1" applyBorder="1" applyAlignment="1">
      <alignment horizontal="center" vertical="center"/>
    </xf>
    <xf numFmtId="9" fontId="0" fillId="2" borderId="5" xfId="2" applyFont="1" applyFill="1" applyBorder="1" applyAlignment="1">
      <alignment horizontal="center" vertical="center"/>
    </xf>
    <xf numFmtId="9" fontId="0" fillId="2" borderId="6" xfId="2" applyFont="1" applyFill="1" applyBorder="1" applyAlignment="1">
      <alignment horizontal="center" vertical="center"/>
    </xf>
    <xf numFmtId="9" fontId="0" fillId="2" borderId="7" xfId="2" applyFont="1" applyFill="1" applyBorder="1" applyAlignment="1">
      <alignment horizontal="center" vertical="center"/>
    </xf>
    <xf numFmtId="0" fontId="0" fillId="8" borderId="1" xfId="0" applyFill="1" applyBorder="1" applyAlignment="1">
      <alignment vertical="center"/>
    </xf>
    <xf numFmtId="0" fontId="0" fillId="9" borderId="1" xfId="0" applyFill="1" applyBorder="1" applyAlignment="1">
      <alignment vertical="center"/>
    </xf>
    <xf numFmtId="0" fontId="0" fillId="10" borderId="0" xfId="0" applyFill="1"/>
    <xf numFmtId="0" fontId="13" fillId="10" borderId="0" xfId="0" applyFont="1" applyFill="1" applyAlignment="1">
      <alignment horizontal="left" vertical="center" wrapText="1" indent="5"/>
    </xf>
    <xf numFmtId="0" fontId="14" fillId="10" borderId="0" xfId="0" applyFont="1" applyFill="1" applyAlignment="1">
      <alignment horizontal="left" vertical="center" wrapText="1" indent="5"/>
    </xf>
    <xf numFmtId="0" fontId="15" fillId="10" borderId="0" xfId="0" applyFont="1" applyFill="1"/>
    <xf numFmtId="0" fontId="14" fillId="10" borderId="0" xfId="0" applyFont="1" applyFill="1" applyAlignment="1">
      <alignment horizontal="left" vertical="center" wrapText="1" indent="5"/>
    </xf>
    <xf numFmtId="0" fontId="0" fillId="2" borderId="18" xfId="0" applyFill="1" applyBorder="1"/>
    <xf numFmtId="0" fontId="14" fillId="10" borderId="0" xfId="4" applyFont="1" applyFill="1" applyAlignment="1">
      <alignment horizontal="center" wrapText="1"/>
    </xf>
    <xf numFmtId="0" fontId="14" fillId="10" borderId="0" xfId="3" applyFont="1" applyFill="1" applyAlignment="1">
      <alignment horizontal="center" wrapText="1"/>
    </xf>
    <xf numFmtId="0" fontId="0" fillId="2" borderId="19" xfId="0" applyFill="1" applyBorder="1" applyAlignment="1">
      <alignment horizontal="center" wrapText="1"/>
    </xf>
    <xf numFmtId="0" fontId="9" fillId="0" borderId="20" xfId="5" applyBorder="1" applyAlignment="1">
      <alignment horizontal="center" vertical="top"/>
    </xf>
    <xf numFmtId="0" fontId="12" fillId="10" borderId="0" xfId="0" applyFont="1" applyFill="1" applyAlignment="1">
      <alignment horizontal="left"/>
    </xf>
    <xf numFmtId="0" fontId="17" fillId="10" borderId="0" xfId="0" applyFont="1" applyFill="1" applyAlignment="1">
      <alignment horizontal="left"/>
    </xf>
    <xf numFmtId="0" fontId="17" fillId="10" borderId="0" xfId="0" applyFont="1" applyFill="1" applyAlignment="1">
      <alignment vertical="center" wrapText="1"/>
    </xf>
    <xf numFmtId="9" fontId="0" fillId="2" borderId="8" xfId="2" applyFont="1" applyFill="1" applyBorder="1" applyAlignment="1">
      <alignment horizontal="center" vertical="center"/>
    </xf>
    <xf numFmtId="0" fontId="10" fillId="10" borderId="12" xfId="0" applyFont="1" applyFill="1" applyBorder="1" applyAlignment="1">
      <alignment horizontal="center"/>
    </xf>
    <xf numFmtId="0" fontId="10" fillId="10" borderId="15" xfId="0" applyFont="1" applyFill="1" applyBorder="1" applyAlignment="1">
      <alignment horizontal="center"/>
    </xf>
    <xf numFmtId="0" fontId="10" fillId="10" borderId="21" xfId="0" applyFont="1" applyFill="1" applyBorder="1" applyAlignment="1">
      <alignment horizontal="center"/>
    </xf>
    <xf numFmtId="0" fontId="11" fillId="10" borderId="13" xfId="0" applyFont="1" applyFill="1" applyBorder="1" applyAlignment="1">
      <alignment horizontal="left"/>
    </xf>
    <xf numFmtId="0" fontId="11" fillId="10" borderId="16" xfId="0" applyFont="1" applyFill="1" applyBorder="1" applyAlignment="1">
      <alignment horizontal="left"/>
    </xf>
    <xf numFmtId="0" fontId="0" fillId="10" borderId="14" xfId="0" applyFill="1" applyBorder="1" applyAlignment="1">
      <alignment horizontal="center"/>
    </xf>
    <xf numFmtId="0" fontId="0" fillId="10" borderId="17" xfId="0" applyFill="1" applyBorder="1" applyAlignment="1">
      <alignment horizontal="center"/>
    </xf>
    <xf numFmtId="0" fontId="0" fillId="10" borderId="23" xfId="0" applyFill="1" applyBorder="1" applyAlignment="1">
      <alignment horizontal="center"/>
    </xf>
    <xf numFmtId="0" fontId="12" fillId="10" borderId="0" xfId="0" applyFont="1" applyFill="1" applyAlignment="1">
      <alignment horizontal="left"/>
    </xf>
    <xf numFmtId="0" fontId="0" fillId="10" borderId="22" xfId="0" applyFill="1" applyBorder="1" applyAlignment="1">
      <alignment horizontal="center"/>
    </xf>
    <xf numFmtId="0" fontId="16" fillId="10" borderId="0" xfId="0" applyFont="1" applyFill="1" applyAlignment="1">
      <alignment horizontal="left" wrapText="1"/>
    </xf>
    <xf numFmtId="0" fontId="13" fillId="10" borderId="0" xfId="0" applyFont="1" applyFill="1" applyAlignment="1">
      <alignment horizontal="left" vertical="center" wrapText="1" indent="5"/>
    </xf>
    <xf numFmtId="9" fontId="0" fillId="2" borderId="0" xfId="2" applyFont="1" applyFill="1" applyAlignment="1">
      <alignment horizontal="center"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9" fontId="1" fillId="2" borderId="5" xfId="2" applyFont="1" applyFill="1" applyBorder="1" applyAlignment="1">
      <alignment horizontal="center" vertical="center" wrapText="1"/>
    </xf>
    <xf numFmtId="9" fontId="1" fillId="2" borderId="6" xfId="2" applyFont="1" applyFill="1" applyBorder="1" applyAlignment="1">
      <alignment horizontal="center" vertical="center" wrapText="1"/>
    </xf>
    <xf numFmtId="9" fontId="1" fillId="2" borderId="7" xfId="2"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164" fontId="1" fillId="2" borderId="6" xfId="1" applyNumberFormat="1" applyFont="1" applyFill="1" applyBorder="1" applyAlignment="1">
      <alignment horizontal="center" vertical="center" wrapText="1"/>
    </xf>
    <xf numFmtId="164" fontId="1" fillId="2" borderId="7" xfId="1" applyNumberFormat="1"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9" fontId="0" fillId="2" borderId="1" xfId="2" applyFont="1" applyFill="1" applyBorder="1" applyAlignment="1">
      <alignment horizontal="center" vertical="center"/>
    </xf>
    <xf numFmtId="0" fontId="0"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2" borderId="0" xfId="0" applyFont="1" applyFill="1" applyAlignment="1">
      <alignment horizontal="left" vertical="center"/>
    </xf>
    <xf numFmtId="9" fontId="0" fillId="4" borderId="0" xfId="2" applyFont="1" applyFill="1" applyAlignment="1">
      <alignment horizontal="center" vertical="center"/>
    </xf>
    <xf numFmtId="0" fontId="0" fillId="3" borderId="2" xfId="0" applyFont="1" applyFill="1" applyBorder="1" applyAlignment="1" applyProtection="1">
      <alignment horizontal="center" vertical="center" textRotation="90" wrapText="1"/>
      <protection locked="0"/>
    </xf>
    <xf numFmtId="0" fontId="0" fillId="3" borderId="3" xfId="0" applyFont="1" applyFill="1" applyBorder="1" applyAlignment="1" applyProtection="1">
      <alignment horizontal="center" vertical="center" textRotation="90" wrapText="1"/>
      <protection locked="0"/>
    </xf>
    <xf numFmtId="0" fontId="0" fillId="3" borderId="4" xfId="0" applyFont="1" applyFill="1" applyBorder="1" applyAlignment="1" applyProtection="1">
      <alignment horizontal="center" vertical="center" textRotation="90" wrapText="1"/>
      <protection locked="0"/>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9" fontId="0" fillId="2" borderId="5" xfId="2" applyFont="1" applyFill="1" applyBorder="1" applyAlignment="1">
      <alignment horizontal="center" vertical="center"/>
    </xf>
    <xf numFmtId="9" fontId="0" fillId="2" borderId="6" xfId="2" applyFont="1" applyFill="1" applyBorder="1" applyAlignment="1">
      <alignment horizontal="center" vertical="center"/>
    </xf>
    <xf numFmtId="9" fontId="0" fillId="2" borderId="7" xfId="2" applyFont="1" applyFill="1" applyBorder="1" applyAlignment="1">
      <alignment horizontal="center" vertical="center"/>
    </xf>
  </cellXfs>
  <cellStyles count="6">
    <cellStyle name="Bad" xfId="3" builtinId="27"/>
    <cellStyle name="Comma" xfId="1" builtinId="3"/>
    <cellStyle name="Hyperlink" xfId="5" builtinId="8"/>
    <cellStyle name="Neutral" xfId="4" builtinId="28"/>
    <cellStyle name="Normal" xfId="0" builtinId="0"/>
    <cellStyle name="Percent" xfId="2" builtinId="5"/>
  </cellStyles>
  <dxfs count="378">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offer.clearpointstrategy.com/free-trial?utm_campaign=BSC%20Template&amp;utm_medium=Excel%20Template&amp;utm_source=BSC%20Templat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learpointstrategy.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learpointstrategy.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clearpointstrategy.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clearpointstrategy.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clearpointstrategy.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clearpointstrategy.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clearpointstrategy.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clearpointstrategy.com/" TargetMode="External"/></Relationships>
</file>

<file path=xl/drawings/drawing1.xml><?xml version="1.0" encoding="utf-8"?>
<xdr:wsDr xmlns:xdr="http://schemas.openxmlformats.org/drawingml/2006/spreadsheetDrawing" xmlns:a="http://schemas.openxmlformats.org/drawingml/2006/main">
  <xdr:oneCellAnchor>
    <xdr:from>
      <xdr:col>5</xdr:col>
      <xdr:colOff>1019175</xdr:colOff>
      <xdr:row>17</xdr:row>
      <xdr:rowOff>142875</xdr:rowOff>
    </xdr:from>
    <xdr:ext cx="2699384" cy="593865"/>
    <xdr:pic>
      <xdr:nvPicPr>
        <xdr:cNvPr id="4" name="Picture 3">
          <a:hlinkClick xmlns:r="http://schemas.openxmlformats.org/officeDocument/2006/relationships" r:id="rId1"/>
          <a:extLst>
            <a:ext uri="{FF2B5EF4-FFF2-40B4-BE49-F238E27FC236}">
              <a16:creationId xmlns:a16="http://schemas.microsoft.com/office/drawing/2014/main" id="{E27B9BEF-3D2F-409F-93FA-E8E8476FD0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32445" y="8780145"/>
          <a:ext cx="2699384" cy="593865"/>
        </a:xfrm>
        <a:prstGeom prst="rect">
          <a:avLst/>
        </a:prstGeom>
        <a:solidFill>
          <a:schemeClr val="bg2"/>
        </a:solid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76200</xdr:colOff>
      <xdr:row>0</xdr:row>
      <xdr:rowOff>152400</xdr:rowOff>
    </xdr:from>
    <xdr:to>
      <xdr:col>5</xdr:col>
      <xdr:colOff>2039439</xdr:colOff>
      <xdr:row>2</xdr:row>
      <xdr:rowOff>53340</xdr:rowOff>
    </xdr:to>
    <xdr:pic>
      <xdr:nvPicPr>
        <xdr:cNvPr id="2" name="Picture 1" descr="ClearPoint Strategy Logo - InnerComm Group">
          <a:hlinkClick xmlns:r="http://schemas.openxmlformats.org/officeDocument/2006/relationships" r:id="rId1"/>
          <a:extLst>
            <a:ext uri="{FF2B5EF4-FFF2-40B4-BE49-F238E27FC236}">
              <a16:creationId xmlns:a16="http://schemas.microsoft.com/office/drawing/2014/main" id="{25266083-61B7-4613-8196-EE8F9B9821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81625" y="152400"/>
          <a:ext cx="195942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238125</xdr:colOff>
      <xdr:row>0</xdr:row>
      <xdr:rowOff>123825</xdr:rowOff>
    </xdr:from>
    <xdr:to>
      <xdr:col>33</xdr:col>
      <xdr:colOff>284934</xdr:colOff>
      <xdr:row>2</xdr:row>
      <xdr:rowOff>53340</xdr:rowOff>
    </xdr:to>
    <xdr:pic>
      <xdr:nvPicPr>
        <xdr:cNvPr id="6" name="Picture 5" descr="ClearPoint Strategy Logo - InnerComm Group">
          <a:hlinkClick xmlns:r="http://schemas.openxmlformats.org/officeDocument/2006/relationships" r:id="rId1"/>
          <a:extLst>
            <a:ext uri="{FF2B5EF4-FFF2-40B4-BE49-F238E27FC236}">
              <a16:creationId xmlns:a16="http://schemas.microsoft.com/office/drawing/2014/main" id="{C3BFAA09-8B0F-48F3-A9FD-9C46DE638B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39900" y="123825"/>
          <a:ext cx="195942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1959429</xdr:colOff>
      <xdr:row>2</xdr:row>
      <xdr:rowOff>114300</xdr:rowOff>
    </xdr:to>
    <xdr:pic>
      <xdr:nvPicPr>
        <xdr:cNvPr id="2" name="Picture 1" descr="ClearPoint Strategy Logo - InnerComm Group">
          <a:hlinkClick xmlns:r="http://schemas.openxmlformats.org/officeDocument/2006/relationships" r:id="rId1"/>
          <a:extLst>
            <a:ext uri="{FF2B5EF4-FFF2-40B4-BE49-F238E27FC236}">
              <a16:creationId xmlns:a16="http://schemas.microsoft.com/office/drawing/2014/main" id="{086CEC69-2A81-49BC-8734-3F76A2DAB9E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5" y="190500"/>
          <a:ext cx="195942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1963239</xdr:colOff>
      <xdr:row>2</xdr:row>
      <xdr:rowOff>114300</xdr:rowOff>
    </xdr:to>
    <xdr:pic>
      <xdr:nvPicPr>
        <xdr:cNvPr id="2" name="Picture 1" descr="ClearPoint Strategy Logo - InnerComm Group">
          <a:hlinkClick xmlns:r="http://schemas.openxmlformats.org/officeDocument/2006/relationships" r:id="rId1"/>
          <a:extLst>
            <a:ext uri="{FF2B5EF4-FFF2-40B4-BE49-F238E27FC236}">
              <a16:creationId xmlns:a16="http://schemas.microsoft.com/office/drawing/2014/main" id="{955E3940-1837-4AFF-A73B-27BBF7A594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4525" y="190500"/>
          <a:ext cx="195942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1959429</xdr:colOff>
      <xdr:row>2</xdr:row>
      <xdr:rowOff>114300</xdr:rowOff>
    </xdr:to>
    <xdr:pic>
      <xdr:nvPicPr>
        <xdr:cNvPr id="2" name="Picture 1" descr="ClearPoint Strategy Logo - InnerComm Group">
          <a:hlinkClick xmlns:r="http://schemas.openxmlformats.org/officeDocument/2006/relationships" r:id="rId1"/>
          <a:extLst>
            <a:ext uri="{FF2B5EF4-FFF2-40B4-BE49-F238E27FC236}">
              <a16:creationId xmlns:a16="http://schemas.microsoft.com/office/drawing/2014/main" id="{C86A4580-FEFD-4325-B3C3-AA09D8A862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4525" y="190500"/>
          <a:ext cx="195942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1959429</xdr:colOff>
      <xdr:row>2</xdr:row>
      <xdr:rowOff>114300</xdr:rowOff>
    </xdr:to>
    <xdr:pic>
      <xdr:nvPicPr>
        <xdr:cNvPr id="2" name="Picture 1" descr="ClearPoint Strategy Logo - InnerComm Group">
          <a:hlinkClick xmlns:r="http://schemas.openxmlformats.org/officeDocument/2006/relationships" r:id="rId1"/>
          <a:extLst>
            <a:ext uri="{FF2B5EF4-FFF2-40B4-BE49-F238E27FC236}">
              <a16:creationId xmlns:a16="http://schemas.microsoft.com/office/drawing/2014/main" id="{12A7C7CA-E573-42D3-A297-9F66877377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4525" y="190500"/>
          <a:ext cx="195942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1959429</xdr:colOff>
      <xdr:row>2</xdr:row>
      <xdr:rowOff>114300</xdr:rowOff>
    </xdr:to>
    <xdr:pic>
      <xdr:nvPicPr>
        <xdr:cNvPr id="2" name="Picture 1" descr="ClearPoint Strategy Logo - InnerComm Group">
          <a:hlinkClick xmlns:r="http://schemas.openxmlformats.org/officeDocument/2006/relationships" r:id="rId1"/>
          <a:extLst>
            <a:ext uri="{FF2B5EF4-FFF2-40B4-BE49-F238E27FC236}">
              <a16:creationId xmlns:a16="http://schemas.microsoft.com/office/drawing/2014/main" id="{1067E07E-EA31-4A29-AEF0-40033CBFDA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4525" y="190500"/>
          <a:ext cx="195942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1959429</xdr:colOff>
      <xdr:row>2</xdr:row>
      <xdr:rowOff>114300</xdr:rowOff>
    </xdr:to>
    <xdr:pic>
      <xdr:nvPicPr>
        <xdr:cNvPr id="2" name="Picture 1" descr="ClearPoint Strategy Logo - InnerComm Group">
          <a:hlinkClick xmlns:r="http://schemas.openxmlformats.org/officeDocument/2006/relationships" r:id="rId1"/>
          <a:extLst>
            <a:ext uri="{FF2B5EF4-FFF2-40B4-BE49-F238E27FC236}">
              <a16:creationId xmlns:a16="http://schemas.microsoft.com/office/drawing/2014/main" id="{80136328-425A-4CE2-BD68-0A6A0EF66A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44525" y="190500"/>
          <a:ext cx="195942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earpointstrategy.com/tou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0D66D-160B-4D92-B0BE-7C2E38F6ACBA}">
  <dimension ref="B1:I21"/>
  <sheetViews>
    <sheetView workbookViewId="0">
      <selection activeCell="D18" sqref="D18"/>
    </sheetView>
  </sheetViews>
  <sheetFormatPr defaultColWidth="8.85546875" defaultRowHeight="15" x14ac:dyDescent="0.25"/>
  <cols>
    <col min="1" max="1" width="4.7109375" customWidth="1"/>
    <col min="2" max="2" width="8.42578125" customWidth="1"/>
    <col min="3" max="3" width="70.7109375" customWidth="1"/>
    <col min="4" max="4" width="8.42578125" customWidth="1"/>
    <col min="5" max="5" width="11.42578125" customWidth="1"/>
    <col min="6" max="6" width="70.7109375" customWidth="1"/>
    <col min="7" max="7" width="8.42578125" customWidth="1"/>
    <col min="8" max="8" width="7.7109375" customWidth="1"/>
    <col min="9" max="9" width="7.140625" customWidth="1"/>
  </cols>
  <sheetData>
    <row r="1" spans="2:9" ht="15.75" thickBot="1" x14ac:dyDescent="0.3"/>
    <row r="2" spans="2:9" ht="33.75" customHeight="1" x14ac:dyDescent="0.25">
      <c r="B2" s="78"/>
      <c r="C2" s="81" t="s">
        <v>104</v>
      </c>
      <c r="D2" s="81"/>
      <c r="E2" s="81"/>
      <c r="F2" s="81"/>
      <c r="G2" s="81"/>
      <c r="H2" s="81"/>
      <c r="I2" s="83"/>
    </row>
    <row r="3" spans="2:9" ht="15.75" thickBot="1" x14ac:dyDescent="0.3">
      <c r="B3" s="79"/>
      <c r="C3" s="82"/>
      <c r="D3" s="82"/>
      <c r="E3" s="82"/>
      <c r="F3" s="82"/>
      <c r="G3" s="82"/>
      <c r="H3" s="82"/>
      <c r="I3" s="84"/>
    </row>
    <row r="4" spans="2:9" ht="15.75" thickTop="1" x14ac:dyDescent="0.25">
      <c r="B4" s="79"/>
      <c r="C4" s="88" t="s">
        <v>96</v>
      </c>
      <c r="D4" s="88"/>
      <c r="E4" s="88"/>
      <c r="F4" s="88"/>
      <c r="G4" s="64"/>
      <c r="H4" s="64"/>
      <c r="I4" s="84"/>
    </row>
    <row r="5" spans="2:9" x14ac:dyDescent="0.25">
      <c r="B5" s="79"/>
      <c r="C5" s="88"/>
      <c r="D5" s="88"/>
      <c r="E5" s="88"/>
      <c r="F5" s="88"/>
      <c r="G5" s="64"/>
      <c r="H5" s="64"/>
      <c r="I5" s="84"/>
    </row>
    <row r="6" spans="2:9" x14ac:dyDescent="0.25">
      <c r="B6" s="79"/>
      <c r="C6" s="88"/>
      <c r="D6" s="88"/>
      <c r="E6" s="88"/>
      <c r="F6" s="88"/>
      <c r="G6" s="64"/>
      <c r="H6" s="64"/>
      <c r="I6" s="84"/>
    </row>
    <row r="7" spans="2:9" x14ac:dyDescent="0.25">
      <c r="B7" s="79"/>
      <c r="C7" s="88"/>
      <c r="D7" s="88"/>
      <c r="E7" s="88"/>
      <c r="F7" s="88"/>
      <c r="G7" s="64"/>
      <c r="H7" s="64"/>
      <c r="I7" s="84"/>
    </row>
    <row r="8" spans="2:9" x14ac:dyDescent="0.25">
      <c r="B8" s="79"/>
      <c r="C8" s="88"/>
      <c r="D8" s="88"/>
      <c r="E8" s="88"/>
      <c r="F8" s="88"/>
      <c r="G8" s="64"/>
      <c r="H8" s="64"/>
      <c r="I8" s="84"/>
    </row>
    <row r="9" spans="2:9" ht="26.25" x14ac:dyDescent="0.4">
      <c r="B9" s="79"/>
      <c r="C9" s="86" t="s">
        <v>100</v>
      </c>
      <c r="D9" s="86"/>
      <c r="E9" s="86"/>
      <c r="F9" s="86" t="s">
        <v>101</v>
      </c>
      <c r="G9" s="86"/>
      <c r="H9" s="64"/>
      <c r="I9" s="84"/>
    </row>
    <row r="10" spans="2:9" ht="26.25" x14ac:dyDescent="0.4">
      <c r="B10" s="79"/>
      <c r="C10" s="75" t="s">
        <v>20</v>
      </c>
      <c r="D10" s="74"/>
      <c r="E10" s="74"/>
      <c r="F10" s="74"/>
      <c r="G10" s="74"/>
      <c r="H10" s="64"/>
      <c r="I10" s="84"/>
    </row>
    <row r="11" spans="2:9" ht="36.6" customHeight="1" x14ac:dyDescent="0.35">
      <c r="B11" s="79"/>
      <c r="C11" s="89" t="s">
        <v>116</v>
      </c>
      <c r="D11" s="64"/>
      <c r="E11" s="64"/>
      <c r="F11" s="66" t="s">
        <v>102</v>
      </c>
      <c r="G11" s="67"/>
      <c r="H11" s="64"/>
      <c r="I11" s="84"/>
    </row>
    <row r="12" spans="2:9" ht="66" customHeight="1" x14ac:dyDescent="0.35">
      <c r="B12" s="79"/>
      <c r="C12" s="89"/>
      <c r="D12" s="64"/>
      <c r="E12" s="64"/>
      <c r="F12" s="68" t="s">
        <v>109</v>
      </c>
      <c r="G12" s="67"/>
      <c r="H12" s="64"/>
      <c r="I12" s="84"/>
    </row>
    <row r="13" spans="2:9" ht="63" x14ac:dyDescent="0.35">
      <c r="B13" s="79"/>
      <c r="C13" s="65" t="s">
        <v>105</v>
      </c>
      <c r="D13" s="64"/>
      <c r="E13" s="64"/>
      <c r="F13" s="68" t="s">
        <v>110</v>
      </c>
      <c r="G13" s="67"/>
      <c r="H13" s="64"/>
      <c r="I13" s="84"/>
    </row>
    <row r="14" spans="2:9" ht="55.15" customHeight="1" x14ac:dyDescent="0.35">
      <c r="B14" s="79"/>
      <c r="C14" s="65" t="s">
        <v>106</v>
      </c>
      <c r="D14" s="64"/>
      <c r="E14" s="64"/>
      <c r="F14" s="68" t="s">
        <v>111</v>
      </c>
      <c r="G14" s="67"/>
      <c r="H14" s="64"/>
      <c r="I14" s="84"/>
    </row>
    <row r="15" spans="2:9" ht="21" x14ac:dyDescent="0.35">
      <c r="B15" s="79"/>
      <c r="C15" s="76" t="s">
        <v>107</v>
      </c>
      <c r="D15" s="64"/>
      <c r="E15" s="64"/>
      <c r="F15" s="68" t="s">
        <v>113</v>
      </c>
      <c r="G15" s="67"/>
      <c r="H15" s="64"/>
      <c r="I15" s="84"/>
    </row>
    <row r="16" spans="2:9" ht="87.6" customHeight="1" x14ac:dyDescent="0.35">
      <c r="B16" s="79"/>
      <c r="C16" s="65" t="s">
        <v>117</v>
      </c>
      <c r="D16" s="64"/>
      <c r="E16" s="64"/>
      <c r="F16" s="66" t="s">
        <v>114</v>
      </c>
      <c r="G16" s="67"/>
      <c r="H16" s="64"/>
      <c r="I16" s="84"/>
    </row>
    <row r="17" spans="2:9" ht="58.15" customHeight="1" thickBot="1" x14ac:dyDescent="0.4">
      <c r="B17" s="79"/>
      <c r="C17" s="65" t="s">
        <v>108</v>
      </c>
      <c r="D17" s="64"/>
      <c r="E17" s="64"/>
      <c r="F17" s="66" t="s">
        <v>115</v>
      </c>
      <c r="G17" s="67"/>
      <c r="H17" s="64"/>
      <c r="I17" s="84"/>
    </row>
    <row r="18" spans="2:9" ht="78.75" x14ac:dyDescent="0.35">
      <c r="B18" s="79"/>
      <c r="C18" s="65" t="s">
        <v>118</v>
      </c>
      <c r="D18" s="64"/>
      <c r="E18" s="64"/>
      <c r="F18" s="69"/>
      <c r="G18" s="67"/>
      <c r="H18" s="64"/>
      <c r="I18" s="84"/>
    </row>
    <row r="19" spans="2:9" ht="15.75" x14ac:dyDescent="0.25">
      <c r="B19" s="79"/>
      <c r="C19" s="70"/>
      <c r="D19" s="64"/>
      <c r="E19" s="64"/>
      <c r="F19" s="72" t="s">
        <v>112</v>
      </c>
      <c r="G19" s="64"/>
      <c r="H19" s="64"/>
      <c r="I19" s="84"/>
    </row>
    <row r="20" spans="2:9" ht="16.5" thickBot="1" x14ac:dyDescent="0.3">
      <c r="B20" s="79"/>
      <c r="C20" s="71"/>
      <c r="D20" s="64"/>
      <c r="E20" s="64"/>
      <c r="F20" s="73" t="s">
        <v>103</v>
      </c>
      <c r="G20" s="64"/>
      <c r="H20" s="64"/>
      <c r="I20" s="84"/>
    </row>
    <row r="21" spans="2:9" ht="15.75" thickBot="1" x14ac:dyDescent="0.3">
      <c r="B21" s="80"/>
      <c r="C21" s="87"/>
      <c r="D21" s="87"/>
      <c r="E21" s="87"/>
      <c r="F21" s="87"/>
      <c r="G21" s="87"/>
      <c r="H21" s="87"/>
      <c r="I21" s="85"/>
    </row>
  </sheetData>
  <sheetProtection sheet="1" objects="1" scenarios="1"/>
  <mergeCells count="8">
    <mergeCell ref="B2:B21"/>
    <mergeCell ref="C2:H3"/>
    <mergeCell ref="I2:I21"/>
    <mergeCell ref="C9:E9"/>
    <mergeCell ref="F9:G9"/>
    <mergeCell ref="C21:H21"/>
    <mergeCell ref="C4:F8"/>
    <mergeCell ref="C11:C12"/>
  </mergeCells>
  <conditionalFormatting sqref="D1">
    <cfRule type="iconSet" priority="1">
      <iconSet>
        <cfvo type="percent" val="0"/>
        <cfvo type="percent" val="33"/>
        <cfvo type="percent" val="67"/>
      </iconSet>
    </cfRule>
  </conditionalFormatting>
  <hyperlinks>
    <hyperlink ref="F20" r:id="rId1" xr:uid="{7D1756D7-6DDA-4957-BDF1-77EFC1BBE696}"/>
  </hyperlinks>
  <pageMargins left="0.7" right="0.7" top="0.75" bottom="0.75" header="0.3" footer="0.3"/>
  <pageSetup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1C62-CF40-471F-9D06-E7789EA12A82}">
  <dimension ref="B2:F28"/>
  <sheetViews>
    <sheetView workbookViewId="0"/>
  </sheetViews>
  <sheetFormatPr defaultColWidth="9.140625" defaultRowHeight="15" x14ac:dyDescent="0.25"/>
  <cols>
    <col min="1" max="1" width="3.7109375" style="8" customWidth="1"/>
    <col min="2" max="2" width="20.7109375" style="8" customWidth="1"/>
    <col min="3" max="3" width="30.7109375" style="9" customWidth="1"/>
    <col min="4" max="4" width="3.7109375" style="8" customWidth="1"/>
    <col min="5" max="5" width="20.7109375" style="8" customWidth="1"/>
    <col min="6" max="6" width="30.7109375" style="8" customWidth="1"/>
    <col min="7" max="16384" width="9.140625" style="8"/>
  </cols>
  <sheetData>
    <row r="2" spans="2:6" ht="26.25" x14ac:dyDescent="0.4">
      <c r="B2" s="1" t="s">
        <v>20</v>
      </c>
      <c r="F2"/>
    </row>
    <row r="3" spans="2:6" ht="20.100000000000001" customHeight="1" x14ac:dyDescent="0.4">
      <c r="B3" s="1"/>
    </row>
    <row r="4" spans="2:6" ht="24.95" customHeight="1" x14ac:dyDescent="0.25">
      <c r="B4" s="62" t="s">
        <v>23</v>
      </c>
      <c r="C4" s="56">
        <v>44321</v>
      </c>
    </row>
    <row r="5" spans="2:6" s="11" customFormat="1" ht="24.95" customHeight="1" x14ac:dyDescent="0.25">
      <c r="C5" s="12"/>
    </row>
    <row r="6" spans="2:6" s="11" customFormat="1" ht="24.95" customHeight="1" x14ac:dyDescent="0.25">
      <c r="B6" s="63" t="s">
        <v>0</v>
      </c>
      <c r="C6" s="57" t="s">
        <v>24</v>
      </c>
      <c r="E6" s="63" t="s">
        <v>5</v>
      </c>
      <c r="F6" s="57" t="s">
        <v>10</v>
      </c>
    </row>
    <row r="7" spans="2:6" s="11" customFormat="1" ht="24.95" customHeight="1" x14ac:dyDescent="0.25">
      <c r="B7" s="62" t="s">
        <v>1</v>
      </c>
      <c r="C7" s="56">
        <v>44197</v>
      </c>
      <c r="E7" s="62" t="s">
        <v>1</v>
      </c>
      <c r="F7" s="56">
        <v>44287</v>
      </c>
    </row>
    <row r="8" spans="2:6" s="11" customFormat="1" ht="24.95" customHeight="1" x14ac:dyDescent="0.25">
      <c r="B8" s="62" t="s">
        <v>2</v>
      </c>
      <c r="C8" s="56">
        <v>44561</v>
      </c>
      <c r="E8" s="62" t="s">
        <v>2</v>
      </c>
      <c r="F8" s="56">
        <v>44377</v>
      </c>
    </row>
    <row r="9" spans="2:6" s="11" customFormat="1" ht="24.95" customHeight="1" x14ac:dyDescent="0.25">
      <c r="C9" s="12"/>
      <c r="F9" s="12"/>
    </row>
    <row r="10" spans="2:6" s="11" customFormat="1" ht="24.95" customHeight="1" x14ac:dyDescent="0.25">
      <c r="B10" s="63" t="s">
        <v>3</v>
      </c>
      <c r="C10" s="57" t="s">
        <v>8</v>
      </c>
      <c r="E10" s="63" t="s">
        <v>6</v>
      </c>
      <c r="F10" s="57" t="s">
        <v>11</v>
      </c>
    </row>
    <row r="11" spans="2:6" s="11" customFormat="1" ht="24.95" customHeight="1" x14ac:dyDescent="0.25">
      <c r="B11" s="62" t="s">
        <v>1</v>
      </c>
      <c r="C11" s="56">
        <v>44287</v>
      </c>
      <c r="E11" s="62" t="s">
        <v>1</v>
      </c>
      <c r="F11" s="56">
        <v>44287</v>
      </c>
    </row>
    <row r="12" spans="2:6" s="11" customFormat="1" ht="24.95" customHeight="1" x14ac:dyDescent="0.25">
      <c r="B12" s="62" t="s">
        <v>2</v>
      </c>
      <c r="C12" s="56">
        <v>44377</v>
      </c>
      <c r="E12" s="62" t="s">
        <v>2</v>
      </c>
      <c r="F12" s="56">
        <v>44377</v>
      </c>
    </row>
    <row r="13" spans="2:6" s="11" customFormat="1" ht="24.95" customHeight="1" x14ac:dyDescent="0.25">
      <c r="C13" s="12"/>
      <c r="F13" s="12"/>
    </row>
    <row r="14" spans="2:6" s="11" customFormat="1" ht="24.95" customHeight="1" x14ac:dyDescent="0.25">
      <c r="B14" s="63" t="s">
        <v>4</v>
      </c>
      <c r="C14" s="57" t="s">
        <v>9</v>
      </c>
      <c r="E14" s="63" t="s">
        <v>7</v>
      </c>
      <c r="F14" s="57" t="s">
        <v>12</v>
      </c>
    </row>
    <row r="15" spans="2:6" s="11" customFormat="1" ht="24.95" customHeight="1" x14ac:dyDescent="0.25">
      <c r="B15" s="62" t="s">
        <v>1</v>
      </c>
      <c r="C15" s="56">
        <v>44287</v>
      </c>
      <c r="E15" s="62" t="s">
        <v>1</v>
      </c>
      <c r="F15" s="56">
        <v>44287</v>
      </c>
    </row>
    <row r="16" spans="2:6" s="11" customFormat="1" ht="24.95" customHeight="1" x14ac:dyDescent="0.25">
      <c r="B16" s="62" t="s">
        <v>2</v>
      </c>
      <c r="C16" s="56">
        <v>44377</v>
      </c>
      <c r="E16" s="62" t="s">
        <v>2</v>
      </c>
      <c r="F16" s="56">
        <v>44377</v>
      </c>
    </row>
    <row r="17" spans="3:3" s="11" customFormat="1" ht="24.95" customHeight="1" x14ac:dyDescent="0.25">
      <c r="C17" s="12"/>
    </row>
    <row r="18" spans="3:3" s="11" customFormat="1" ht="24.95" customHeight="1" x14ac:dyDescent="0.25"/>
    <row r="19" spans="3:3" s="11" customFormat="1" ht="24.95" customHeight="1" x14ac:dyDescent="0.25"/>
    <row r="20" spans="3:3" s="11" customFormat="1" ht="24.95" customHeight="1" x14ac:dyDescent="0.25"/>
    <row r="21" spans="3:3" s="11" customFormat="1" ht="24.95" customHeight="1" x14ac:dyDescent="0.25"/>
    <row r="22" spans="3:3" s="11" customFormat="1" ht="24.95" customHeight="1" x14ac:dyDescent="0.25"/>
    <row r="23" spans="3:3" s="11" customFormat="1" ht="24.95" customHeight="1" x14ac:dyDescent="0.25"/>
    <row r="24" spans="3:3" s="11" customFormat="1" ht="24.95" customHeight="1" x14ac:dyDescent="0.25"/>
    <row r="25" spans="3:3" s="11" customFormat="1" ht="24.95" customHeight="1" x14ac:dyDescent="0.25"/>
    <row r="26" spans="3:3" s="11" customFormat="1" ht="24.95" customHeight="1" x14ac:dyDescent="0.25"/>
    <row r="27" spans="3:3" s="11" customFormat="1" ht="24.95" customHeight="1" x14ac:dyDescent="0.25"/>
    <row r="28" spans="3:3" s="11" customFormat="1" ht="24.95" customHeight="1" x14ac:dyDescent="0.25"/>
  </sheetData>
  <sheetProtection sheet="1" objects="1" scenarios="1"/>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606B5-E816-47C5-89EB-6E7BAA355B78}">
  <sheetPr>
    <tabColor theme="9" tint="0.59999389629810485"/>
    <pageSetUpPr fitToPage="1"/>
  </sheetPr>
  <dimension ref="A2:AH20"/>
  <sheetViews>
    <sheetView workbookViewId="0"/>
  </sheetViews>
  <sheetFormatPr defaultColWidth="9.140625" defaultRowHeight="15" x14ac:dyDescent="0.25"/>
  <cols>
    <col min="1" max="1" width="3.7109375" style="2" customWidth="1"/>
    <col min="2" max="2" width="40.7109375" style="2" customWidth="1"/>
    <col min="3" max="4" width="15.7109375" style="2" customWidth="1"/>
    <col min="5" max="34" width="5.7109375" style="2" customWidth="1"/>
    <col min="35" max="16384" width="9.140625" style="2"/>
  </cols>
  <sheetData>
    <row r="2" spans="1:34" s="3" customFormat="1" ht="24.95" customHeight="1" x14ac:dyDescent="0.25">
      <c r="B2" s="10" t="str">
        <f>Setup!C6 &amp; " OKR Dashboard"</f>
        <v>My Company OKR Dashboard</v>
      </c>
      <c r="K2" s="16"/>
    </row>
    <row r="3" spans="1:34" s="3" customFormat="1" ht="20.100000000000001" customHeight="1" x14ac:dyDescent="0.25">
      <c r="A3" s="37"/>
      <c r="C3" s="39"/>
      <c r="D3" s="37"/>
      <c r="E3" s="14"/>
      <c r="F3" s="90"/>
      <c r="G3" s="90"/>
      <c r="H3" s="90"/>
      <c r="I3" s="90"/>
      <c r="J3" s="90"/>
      <c r="K3" s="14"/>
    </row>
    <row r="4" spans="1:34" s="6" customFormat="1" ht="24.95" customHeight="1" x14ac:dyDescent="0.25">
      <c r="A4" s="38"/>
      <c r="B4" s="49" t="str">
        <f>CONCATENATE("Review Date: ", TEXT(Setup!C4, "mmmm dd, yyyy"))</f>
        <v>Review Date: May 05, 2021</v>
      </c>
      <c r="C4" s="94" t="str">
        <f>Setup!C6</f>
        <v>My Company</v>
      </c>
      <c r="D4" s="94"/>
      <c r="E4" s="92" t="str">
        <f>E8</f>
        <v>Marketing</v>
      </c>
      <c r="F4" s="92"/>
      <c r="G4" s="92"/>
      <c r="H4" s="92"/>
      <c r="I4" s="92"/>
      <c r="J4" s="93"/>
      <c r="K4" s="91" t="str">
        <f t="shared" ref="K4" si="0">K8</f>
        <v>Sales</v>
      </c>
      <c r="L4" s="92"/>
      <c r="M4" s="92"/>
      <c r="N4" s="92"/>
      <c r="O4" s="92"/>
      <c r="P4" s="93"/>
      <c r="Q4" s="91" t="str">
        <f t="shared" ref="Q4" si="1">Q8</f>
        <v>Product</v>
      </c>
      <c r="R4" s="92"/>
      <c r="S4" s="92"/>
      <c r="T4" s="92"/>
      <c r="U4" s="92"/>
      <c r="V4" s="93"/>
      <c r="W4" s="91" t="str">
        <f t="shared" ref="W4" si="2">W8</f>
        <v>Engineering</v>
      </c>
      <c r="X4" s="92"/>
      <c r="Y4" s="92"/>
      <c r="Z4" s="92"/>
      <c r="AA4" s="92"/>
      <c r="AB4" s="93"/>
      <c r="AC4" s="91" t="str">
        <f t="shared" ref="AC4" si="3">AC8</f>
        <v>Customer Success</v>
      </c>
      <c r="AD4" s="92"/>
      <c r="AE4" s="92"/>
      <c r="AF4" s="92"/>
      <c r="AG4" s="92"/>
      <c r="AH4" s="93"/>
    </row>
    <row r="5" spans="1:34" s="6" customFormat="1" ht="24.95" customHeight="1" x14ac:dyDescent="0.25">
      <c r="B5" s="42" t="s">
        <v>91</v>
      </c>
      <c r="C5" s="95" t="str">
        <f>TEXT(Setup!C7,"mmmm d") &amp; " - " &amp; TEXT(Setup!C8,"mmmm d, yyyy")</f>
        <v>January 1 - December 31, 2021</v>
      </c>
      <c r="D5" s="95"/>
      <c r="E5" s="96" t="str">
        <f>'Marketing OKRs'!B3</f>
        <v>April 1 - June 30, 2021</v>
      </c>
      <c r="F5" s="97"/>
      <c r="G5" s="97"/>
      <c r="H5" s="97"/>
      <c r="I5" s="97"/>
      <c r="J5" s="98"/>
      <c r="K5" s="96" t="str">
        <f>'Sales OKRs'!B3</f>
        <v>April 1 - June 30, 2021</v>
      </c>
      <c r="L5" s="97"/>
      <c r="M5" s="97"/>
      <c r="N5" s="97"/>
      <c r="O5" s="97"/>
      <c r="P5" s="98"/>
      <c r="Q5" s="96" t="str">
        <f>'Sales OKRs'!B3</f>
        <v>April 1 - June 30, 2021</v>
      </c>
      <c r="R5" s="97"/>
      <c r="S5" s="97"/>
      <c r="T5" s="97"/>
      <c r="U5" s="97"/>
      <c r="V5" s="98"/>
      <c r="W5" s="96" t="str">
        <f>'Engineering OKRs'!B3</f>
        <v>April 1 - June 30, 2021</v>
      </c>
      <c r="X5" s="97"/>
      <c r="Y5" s="97"/>
      <c r="Z5" s="97"/>
      <c r="AA5" s="97"/>
      <c r="AB5" s="98"/>
      <c r="AC5" s="96" t="str">
        <f>'Customer OKRs'!B3</f>
        <v>April 1 - June 30, 2021</v>
      </c>
      <c r="AD5" s="97"/>
      <c r="AE5" s="97"/>
      <c r="AF5" s="97"/>
      <c r="AG5" s="97"/>
      <c r="AH5" s="98"/>
    </row>
    <row r="6" spans="1:34" s="6" customFormat="1" ht="24.95" customHeight="1" x14ac:dyDescent="0.25">
      <c r="B6" s="42" t="s">
        <v>92</v>
      </c>
      <c r="C6" s="44">
        <f>'Company OKRs'!E3</f>
        <v>0.34065934065934067</v>
      </c>
      <c r="D6" s="45" t="str">
        <f>'Company OKRs'!H3</f>
        <v>240 Days To Go</v>
      </c>
      <c r="E6" s="99">
        <f>'Marketing OKRs'!E3</f>
        <v>0.37777777777777777</v>
      </c>
      <c r="F6" s="100"/>
      <c r="G6" s="101"/>
      <c r="H6" s="102" t="str">
        <f>'Marketing OKRs'!G3</f>
        <v>56 Days To Go</v>
      </c>
      <c r="I6" s="103"/>
      <c r="J6" s="104"/>
      <c r="K6" s="99">
        <f>'Sales OKRs'!E3</f>
        <v>0.37777777777777777</v>
      </c>
      <c r="L6" s="100"/>
      <c r="M6" s="101"/>
      <c r="N6" s="102" t="str">
        <f>'Product OKRs'!G3</f>
        <v>56 Days To Go</v>
      </c>
      <c r="O6" s="103"/>
      <c r="P6" s="104"/>
      <c r="Q6" s="99">
        <f>'Product OKRs'!E3</f>
        <v>0.37777777777777777</v>
      </c>
      <c r="R6" s="100"/>
      <c r="S6" s="101"/>
      <c r="T6" s="102" t="str">
        <f>'Product OKRs'!G3</f>
        <v>56 Days To Go</v>
      </c>
      <c r="U6" s="103"/>
      <c r="V6" s="104"/>
      <c r="W6" s="99">
        <f>'Engineering OKRs'!E3</f>
        <v>0.37777777777777777</v>
      </c>
      <c r="X6" s="100"/>
      <c r="Y6" s="101"/>
      <c r="Z6" s="102" t="str">
        <f>'Product OKRs'!G3</f>
        <v>56 Days To Go</v>
      </c>
      <c r="AA6" s="103"/>
      <c r="AB6" s="104"/>
      <c r="AC6" s="99">
        <f>'Customer OKRs'!E3</f>
        <v>0.37777777777777777</v>
      </c>
      <c r="AD6" s="100"/>
      <c r="AE6" s="101"/>
      <c r="AF6" s="102" t="str">
        <f>'Customer OKRs'!G3</f>
        <v>56 Days To Go</v>
      </c>
      <c r="AG6" s="103"/>
      <c r="AH6" s="104"/>
    </row>
    <row r="7" spans="1:34" s="6" customFormat="1" ht="20.100000000000001" customHeight="1" x14ac:dyDescent="0.25">
      <c r="B7" s="46"/>
      <c r="C7" s="47"/>
    </row>
    <row r="8" spans="1:34" s="6" customFormat="1" ht="24.95" customHeight="1" x14ac:dyDescent="0.25">
      <c r="B8" s="41" t="s">
        <v>94</v>
      </c>
      <c r="C8" s="42" t="s">
        <v>16</v>
      </c>
      <c r="D8" s="43" t="s">
        <v>57</v>
      </c>
      <c r="E8" s="91" t="str">
        <f>Setup!C10</f>
        <v>Marketing</v>
      </c>
      <c r="F8" s="92"/>
      <c r="G8" s="92"/>
      <c r="H8" s="92"/>
      <c r="I8" s="92"/>
      <c r="J8" s="93"/>
      <c r="K8" s="91" t="str">
        <f>Setup!C14</f>
        <v>Sales</v>
      </c>
      <c r="L8" s="92"/>
      <c r="M8" s="92"/>
      <c r="N8" s="92"/>
      <c r="O8" s="92"/>
      <c r="P8" s="93"/>
      <c r="Q8" s="91" t="str">
        <f>Setup!F6</f>
        <v>Product</v>
      </c>
      <c r="R8" s="92"/>
      <c r="S8" s="92"/>
      <c r="T8" s="92"/>
      <c r="U8" s="92"/>
      <c r="V8" s="93"/>
      <c r="W8" s="91" t="str">
        <f>Setup!F10</f>
        <v>Engineering</v>
      </c>
      <c r="X8" s="92"/>
      <c r="Y8" s="92"/>
      <c r="Z8" s="92"/>
      <c r="AA8" s="92"/>
      <c r="AB8" s="93"/>
      <c r="AC8" s="91" t="str">
        <f>Setup!F14</f>
        <v>Customer Success</v>
      </c>
      <c r="AD8" s="92"/>
      <c r="AE8" s="92"/>
      <c r="AF8" s="92"/>
      <c r="AG8" s="92"/>
      <c r="AH8" s="93"/>
    </row>
    <row r="9" spans="1:34" s="3" customFormat="1" ht="39.950000000000003" customHeight="1" x14ac:dyDescent="0.25">
      <c r="B9" s="40" t="str">
        <f>IF('Company OKRs'!B6="","",'Company OKRs'!B6)</f>
        <v>Grow our corporate global business</v>
      </c>
      <c r="C9" s="15">
        <f>IF('Company OKRs'!C6="","",'Company OKRs'!C6)</f>
        <v>0.42045454545454541</v>
      </c>
      <c r="D9" s="15">
        <f>IF(ISERR(AVERAGE(E9,K9,Q9,W9,AC9)),"",AVERAGE(E9,K9,Q9,W9,AC9))</f>
        <v>0.59749999999999992</v>
      </c>
      <c r="E9" s="17">
        <f>IF(ISERROR(AVERAGE(F9:J9)),"",AVERAGE(F9:J9))</f>
        <v>0.56999999999999995</v>
      </c>
      <c r="F9" s="17">
        <f>IF('Marketing OKRs'!$C$6=$B9,'Marketing OKRs'!$D$6,"")</f>
        <v>0.64333333333333331</v>
      </c>
      <c r="G9" s="18">
        <f>IF('Marketing OKRs'!$C$12=$B9,'Marketing OKRs'!$D$12,"")</f>
        <v>0.49666666666666665</v>
      </c>
      <c r="H9" s="18" t="str">
        <f>IF('Marketing OKRs'!$C$18=$B9,'Marketing OKRs'!$D$18,"")</f>
        <v/>
      </c>
      <c r="I9" s="18" t="str">
        <f>IF('Marketing OKRs'!$C$24=$B9,'Marketing OKRs'!$D$24,"")</f>
        <v/>
      </c>
      <c r="J9" s="19" t="str">
        <f>IF('Marketing OKRs'!$C$30=$B9,'Marketing OKRs'!$D$30,"")</f>
        <v/>
      </c>
      <c r="K9" s="17">
        <f>IF(ISERROR(AVERAGE(L9:P9)),"",AVERAGE(L9:P9))</f>
        <v>0.625</v>
      </c>
      <c r="L9" s="20">
        <f>IF('Sales OKRs'!$C$6=$B9,'Sales OKRs'!$D$6,"")</f>
        <v>0.625</v>
      </c>
      <c r="M9" s="21" t="str">
        <f>IF('Sales OKRs'!$C$12=$B9,'Sales OKRs'!$D$12,"")</f>
        <v/>
      </c>
      <c r="N9" s="21" t="str">
        <f>IF('Sales OKRs'!$C$18=$B9,'Sales OKRs'!$D$18,"")</f>
        <v/>
      </c>
      <c r="O9" s="21" t="str">
        <f>IF('Sales OKRs'!$C$24=$B9,'Sales OKRs'!$D$24,"")</f>
        <v/>
      </c>
      <c r="P9" s="21" t="str">
        <f>IF('Sales OKRs'!$C$30=$B9,'Sales OKRs'!$D$30,"")</f>
        <v/>
      </c>
      <c r="Q9" s="17" t="str">
        <f>IF(ISERROR(AVERAGE(R9:V9)),"",AVERAGE(R9:V9))</f>
        <v/>
      </c>
      <c r="R9" s="20" t="str">
        <f>IF('Product OKRs'!$C$6=$B9,'Product OKRs'!$D$6,"")</f>
        <v/>
      </c>
      <c r="S9" s="21" t="str">
        <f>IF('Product OKRs'!$C$12=$B9,'Product OKRs'!$D$12,"")</f>
        <v/>
      </c>
      <c r="T9" s="21" t="str">
        <f>IF('Product OKRs'!$C$18=$B9,'Product OKRs'!$D$18,"")</f>
        <v/>
      </c>
      <c r="U9" s="21" t="str">
        <f>IF('Product OKRs'!$C$24=$B9,'Product OKRs'!$D$24,"")</f>
        <v/>
      </c>
      <c r="V9" s="22" t="str">
        <f>IF('Product OKRs'!$C$30=$B9,'Product OKRs'!$D$30,"")</f>
        <v/>
      </c>
      <c r="W9" s="23" t="str">
        <f>IF(ISERROR(AVERAGE(X9:AB9)),"",AVERAGE(X9:AB9))</f>
        <v/>
      </c>
      <c r="X9" s="21" t="str">
        <f>IF('Engineering OKRs'!$C$6=$B9,'Engineering OKRs'!$D$6,"")</f>
        <v/>
      </c>
      <c r="Y9" s="21" t="str">
        <f>IF('Engineering OKRs'!$C$12=$B9,'Engineering OKRs'!$D$12,"")</f>
        <v/>
      </c>
      <c r="Z9" s="21" t="str">
        <f>IF('Engineering OKRs'!$C$18=$B9,'Engineering OKRs'!$D$18,"")</f>
        <v/>
      </c>
      <c r="AA9" s="21" t="str">
        <f>IF('Engineering OKRs'!$C$24=$B9,'Engineering OKRs'!$D$24,"")</f>
        <v/>
      </c>
      <c r="AB9" s="22" t="str">
        <f>IF('Engineering OKRs'!$C$30=$B9,'Engineering OKRs'!$D$30,"")</f>
        <v/>
      </c>
      <c r="AC9" s="17" t="str">
        <f>IF(ISERROR(AVERAGE(AD9:AH9)),"",AVERAGE(AD9:AH9))</f>
        <v/>
      </c>
      <c r="AD9" s="20" t="str">
        <f>IF('Customer OKRs'!$C$6=$B9,'Customer OKRs'!$D$6,"")</f>
        <v/>
      </c>
      <c r="AE9" s="21" t="str">
        <f>IF('Customer OKRs'!$C$12=$B9,'Customer OKRs'!$D$12,"")</f>
        <v/>
      </c>
      <c r="AF9" s="21" t="str">
        <f>IF('Customer OKRs'!$C$18=$B9,'Customer OKRs'!$D$18,"")</f>
        <v/>
      </c>
      <c r="AG9" s="21" t="str">
        <f>IF('Customer OKRs'!$C$24=$B9,'Customer OKRs'!$D$24,"")</f>
        <v/>
      </c>
      <c r="AH9" s="22" t="str">
        <f>IF('Customer OKRs'!$C$30=$B9,'Customer OKRs'!$D$30,"")</f>
        <v/>
      </c>
    </row>
    <row r="10" spans="1:34" ht="39.950000000000003" customHeight="1" x14ac:dyDescent="0.25">
      <c r="B10" s="40" t="str">
        <f>IF('Company OKRs'!B12="","",'Company OKRs'!B12)</f>
        <v>Delight our company customers</v>
      </c>
      <c r="C10" s="15">
        <f>IF('Company OKRs'!C12="","",'Company OKRs'!C12)</f>
        <v>0.52499999999999991</v>
      </c>
      <c r="D10" s="15">
        <f>IF(ISERR(AVERAGE(E10,K10,Q10,W10,AC10)),"",AVERAGE(E10,K10,Q10,W10,AC10))</f>
        <v>0.63222222222222224</v>
      </c>
      <c r="E10" s="17" t="str">
        <f>IF(ISERROR(AVERAGE(F10:J10)),"",AVERAGE(F10:J10))</f>
        <v/>
      </c>
      <c r="F10" s="17" t="str">
        <f>IF('Marketing OKRs'!$C$6=$B10,'Marketing OKRs'!$D$6,"")</f>
        <v/>
      </c>
      <c r="G10" s="18" t="str">
        <f>IF('Marketing OKRs'!$C$12=$B10,'Marketing OKRs'!$D$12,"")</f>
        <v/>
      </c>
      <c r="H10" s="18" t="str">
        <f>IF('Marketing OKRs'!$C$18=$B10,'Marketing OKRs'!$D$18,"")</f>
        <v/>
      </c>
      <c r="I10" s="18" t="str">
        <f>IF('Marketing OKRs'!$C$24=$B10,'Marketing OKRs'!$D$24,"")</f>
        <v/>
      </c>
      <c r="J10" s="19" t="str">
        <f>IF('Marketing OKRs'!$C$30=$B10,'Marketing OKRs'!$D$30,"")</f>
        <v/>
      </c>
      <c r="K10" s="17" t="str">
        <f>IF(ISERROR(AVERAGE(L10:P10)),"",AVERAGE(L10:P10))</f>
        <v/>
      </c>
      <c r="L10" s="20" t="str">
        <f>IF('Sales OKRs'!$C$6=$B10,'Sales OKRs'!$D$6,"")</f>
        <v/>
      </c>
      <c r="M10" s="21" t="str">
        <f>IF('Sales OKRs'!$C$12=$B10,'Sales OKRs'!$D$12,"")</f>
        <v/>
      </c>
      <c r="N10" s="21" t="str">
        <f>IF('Sales OKRs'!$C$18=$B10,'Sales OKRs'!$D$18,"")</f>
        <v/>
      </c>
      <c r="O10" s="21" t="str">
        <f>IF('Sales OKRs'!$C$24=$B10,'Sales OKRs'!$D$24,"")</f>
        <v/>
      </c>
      <c r="P10" s="21" t="str">
        <f>IF('Sales OKRs'!$C$30=$B10,'Sales OKRs'!$D$30,"")</f>
        <v/>
      </c>
      <c r="Q10" s="17" t="str">
        <f>IF(ISERROR(AVERAGE(R10:V10)),"",AVERAGE(R10:V10))</f>
        <v/>
      </c>
      <c r="R10" s="20" t="str">
        <f>IF('Product OKRs'!$C$6=$B10,'Product OKRs'!$D$6,"")</f>
        <v/>
      </c>
      <c r="S10" s="21" t="str">
        <f>IF('Product OKRs'!$C$12=$B10,'Product OKRs'!$D$12,"")</f>
        <v/>
      </c>
      <c r="T10" s="21" t="str">
        <f>IF('Product OKRs'!$C$18=$B10,'Product OKRs'!$D$18,"")</f>
        <v/>
      </c>
      <c r="U10" s="21" t="str">
        <f>IF('Product OKRs'!$C$24=$B10,'Product OKRs'!$D$24,"")</f>
        <v/>
      </c>
      <c r="V10" s="22" t="str">
        <f>IF('Product OKRs'!$C$30=$B10,'Product OKRs'!$D$30,"")</f>
        <v/>
      </c>
      <c r="W10" s="23" t="str">
        <f>IF(ISERROR(AVERAGE(X10:AB10)),"",AVERAGE(X10:AB10))</f>
        <v/>
      </c>
      <c r="X10" s="21" t="str">
        <f>IF('Engineering OKRs'!$C$6=$B10,'Engineering OKRs'!$D$6,"")</f>
        <v/>
      </c>
      <c r="Y10" s="21" t="str">
        <f>IF('Engineering OKRs'!$C$12=$B10,'Engineering OKRs'!$D$12,"")</f>
        <v/>
      </c>
      <c r="Z10" s="21" t="str">
        <f>IF('Engineering OKRs'!$C$18=$B10,'Engineering OKRs'!$D$18,"")</f>
        <v/>
      </c>
      <c r="AA10" s="21" t="str">
        <f>IF('Engineering OKRs'!$C$24=$B10,'Engineering OKRs'!$D$24,"")</f>
        <v/>
      </c>
      <c r="AB10" s="22" t="str">
        <f>IF('Engineering OKRs'!$C$30=$B10,'Engineering OKRs'!$D$30,"")</f>
        <v/>
      </c>
      <c r="AC10" s="17">
        <f>IF(ISERROR(AVERAGE(AD10:AH10)),"",AVERAGE(AD10:AH10))</f>
        <v>0.63222222222222224</v>
      </c>
      <c r="AD10" s="20">
        <f>IF('Customer OKRs'!$C$6=$B10,'Customer OKRs'!$D$6,"")</f>
        <v>0.96666666666666667</v>
      </c>
      <c r="AE10" s="21">
        <f>IF('Customer OKRs'!$C$12=$B10,'Customer OKRs'!$D$12,"")</f>
        <v>0.29777777777777786</v>
      </c>
      <c r="AF10" s="21" t="str">
        <f>IF('Customer OKRs'!$C$18=$B10,'Customer OKRs'!$D$18,"")</f>
        <v/>
      </c>
      <c r="AG10" s="21" t="str">
        <f>IF('Customer OKRs'!$C$24=$B10,'Customer OKRs'!$D$24,"")</f>
        <v/>
      </c>
      <c r="AH10" s="22" t="str">
        <f>IF('Customer OKRs'!$C$30=$B10,'Customer OKRs'!$D$30,"")</f>
        <v/>
      </c>
    </row>
    <row r="11" spans="1:34" ht="39.950000000000003" customHeight="1" x14ac:dyDescent="0.25">
      <c r="B11" s="40" t="str">
        <f>IF('Company OKRs'!B18="","",'Company OKRs'!B18)</f>
        <v>Build a great corporate culture (delight our employees)</v>
      </c>
      <c r="C11" s="15">
        <f>IF('Company OKRs'!C18="","",'Company OKRs'!C18)</f>
        <v>0.35314685314685312</v>
      </c>
      <c r="D11" s="15">
        <f>IF(ISERR(AVERAGE(E11,K11,Q11,W11,AC11)),"",AVERAGE(E11,K11,Q11,W11,AC11))</f>
        <v>0.69807692307692304</v>
      </c>
      <c r="E11" s="17" t="str">
        <f>IF(ISERROR(AVERAGE(F11:J11)),"",AVERAGE(F11:J11))</f>
        <v/>
      </c>
      <c r="F11" s="17" t="str">
        <f>IF('Marketing OKRs'!$C$6=$B11,'Marketing OKRs'!$D$6,"")</f>
        <v/>
      </c>
      <c r="G11" s="18" t="str">
        <f>IF('Marketing OKRs'!$C$12=$B11,'Marketing OKRs'!$D$12,"")</f>
        <v/>
      </c>
      <c r="H11" s="18" t="str">
        <f>IF('Marketing OKRs'!$C$18=$B11,'Marketing OKRs'!$D$18,"")</f>
        <v/>
      </c>
      <c r="I11" s="18" t="str">
        <f>IF('Marketing OKRs'!$C$24=$B11,'Marketing OKRs'!$D$24,"")</f>
        <v/>
      </c>
      <c r="J11" s="19" t="str">
        <f>IF('Marketing OKRs'!$C$30=$B11,'Marketing OKRs'!$D$30,"")</f>
        <v/>
      </c>
      <c r="K11" s="17">
        <f>IF(ISERROR(AVERAGE(L11:P11)),"",AVERAGE(L11:P11))</f>
        <v>0.59615384615384615</v>
      </c>
      <c r="L11" s="20" t="str">
        <f>IF('Sales OKRs'!$C$6=$B11,'Sales OKRs'!$D$6,"")</f>
        <v/>
      </c>
      <c r="M11" s="21">
        <f>IF('Sales OKRs'!$C$12=$B11,'Sales OKRs'!$D$12,"")</f>
        <v>0.85000000000000009</v>
      </c>
      <c r="N11" s="21">
        <f>IF('Sales OKRs'!$C$18=$B11,'Sales OKRs'!$D$18,"")</f>
        <v>0.34230769230769226</v>
      </c>
      <c r="O11" s="21" t="str">
        <f>IF('Sales OKRs'!$C$24=$B11,'Sales OKRs'!$D$24,"")</f>
        <v/>
      </c>
      <c r="P11" s="21" t="str">
        <f>IF('Sales OKRs'!$C$30=$B11,'Sales OKRs'!$D$30,"")</f>
        <v/>
      </c>
      <c r="Q11" s="17" t="str">
        <f>IF(ISERROR(AVERAGE(R11:V11)),"",AVERAGE(R11:V11))</f>
        <v/>
      </c>
      <c r="R11" s="20" t="str">
        <f>IF('Product OKRs'!$C$6=$B11,'Product OKRs'!$D$6,"")</f>
        <v/>
      </c>
      <c r="S11" s="21" t="str">
        <f>IF('Product OKRs'!$C$12=$B11,'Product OKRs'!$D$12,"")</f>
        <v/>
      </c>
      <c r="T11" s="21" t="str">
        <f>IF('Product OKRs'!$C$18=$B11,'Product OKRs'!$D$18,"")</f>
        <v/>
      </c>
      <c r="U11" s="21" t="str">
        <f>IF('Product OKRs'!$C$24=$B11,'Product OKRs'!$D$24,"")</f>
        <v/>
      </c>
      <c r="V11" s="22" t="str">
        <f>IF('Product OKRs'!$C$30=$B11,'Product OKRs'!$D$30,"")</f>
        <v/>
      </c>
      <c r="W11" s="23">
        <f>IF(ISERROR(AVERAGE(X11:AB11)),"",AVERAGE(X11:AB11))</f>
        <v>0.79999999999999993</v>
      </c>
      <c r="X11" s="21" t="str">
        <f>IF('Engineering OKRs'!$C$6=$B11,'Engineering OKRs'!$D$6,"")</f>
        <v/>
      </c>
      <c r="Y11" s="21">
        <f>IF('Engineering OKRs'!$C$12=$B11,'Engineering OKRs'!$D$12,"")</f>
        <v>0.79999999999999993</v>
      </c>
      <c r="Z11" s="21" t="str">
        <f>IF('Engineering OKRs'!$C$18=$B11,'Engineering OKRs'!$D$18,"")</f>
        <v/>
      </c>
      <c r="AA11" s="21" t="str">
        <f>IF('Engineering OKRs'!$C$24=$B11,'Engineering OKRs'!$D$24,"")</f>
        <v/>
      </c>
      <c r="AB11" s="22" t="str">
        <f>IF('Engineering OKRs'!$C$30=$B11,'Engineering OKRs'!$D$30,"")</f>
        <v/>
      </c>
      <c r="AC11" s="17" t="str">
        <f>IF(ISERROR(AVERAGE(AD11:AH11)),"",AVERAGE(AD11:AH11))</f>
        <v/>
      </c>
      <c r="AD11" s="20" t="str">
        <f>IF('Customer OKRs'!$C$6=$B11,'Customer OKRs'!$D$6,"")</f>
        <v/>
      </c>
      <c r="AE11" s="21" t="str">
        <f>IF('Customer OKRs'!$C$12=$B11,'Customer OKRs'!$D$12,"")</f>
        <v/>
      </c>
      <c r="AF11" s="21" t="str">
        <f>IF('Customer OKRs'!$C$18=$B11,'Customer OKRs'!$D$18,"")</f>
        <v/>
      </c>
      <c r="AG11" s="21" t="str">
        <f>IF('Customer OKRs'!$C$24=$B11,'Customer OKRs'!$D$24,"")</f>
        <v/>
      </c>
      <c r="AH11" s="22" t="str">
        <f>IF('Customer OKRs'!$C$30=$B11,'Customer OKRs'!$D$30,"")</f>
        <v/>
      </c>
    </row>
    <row r="12" spans="1:34" ht="39.950000000000003" customHeight="1" x14ac:dyDescent="0.25">
      <c r="B12" s="40" t="str">
        <f>IF('Company OKRs'!B24="","",'Company OKRs'!B24)</f>
        <v>Launch the new product successfully in Q1</v>
      </c>
      <c r="C12" s="15">
        <f>IF('Company OKRs'!C24="","",'Company OKRs'!C24)</f>
        <v>0.24358974358974358</v>
      </c>
      <c r="D12" s="15">
        <f>IF(ISERR(AVERAGE(E12,K12,Q12,W12,AC12)),"",AVERAGE(E12,K12,Q12,W12,AC12))</f>
        <v>0.58232905982905991</v>
      </c>
      <c r="E12" s="17">
        <f>IF(ISERROR(AVERAGE(F12:J12)),"",AVERAGE(F12:J12))</f>
        <v>0.49615384615384611</v>
      </c>
      <c r="F12" s="17" t="str">
        <f>IF('Marketing OKRs'!$C$6=$B12,'Marketing OKRs'!$D$6,"")</f>
        <v/>
      </c>
      <c r="G12" s="18" t="str">
        <f>IF('Marketing OKRs'!$C$12=$B12,'Marketing OKRs'!$D$12,"")</f>
        <v/>
      </c>
      <c r="H12" s="18">
        <f>IF('Marketing OKRs'!$C$18=$B12,'Marketing OKRs'!$D$18,"")</f>
        <v>0.49615384615384611</v>
      </c>
      <c r="I12" s="18" t="str">
        <f>IF('Marketing OKRs'!$C$24=$B12,'Marketing OKRs'!$D$24,"")</f>
        <v/>
      </c>
      <c r="J12" s="19" t="str">
        <f>IF('Marketing OKRs'!$C$30=$B12,'Marketing OKRs'!$D$30,"")</f>
        <v/>
      </c>
      <c r="K12" s="17" t="str">
        <f>IF(ISERROR(AVERAGE(L12:P12)),"",AVERAGE(L12:P12))</f>
        <v/>
      </c>
      <c r="L12" s="20" t="str">
        <f>IF('Sales OKRs'!$C$6=$B12,'Sales OKRs'!$D$6,"")</f>
        <v/>
      </c>
      <c r="M12" s="21" t="str">
        <f>IF('Sales OKRs'!$C$12=$B12,'Sales OKRs'!$D$12,"")</f>
        <v/>
      </c>
      <c r="N12" s="21" t="str">
        <f>IF('Sales OKRs'!$C$18=$B12,'Sales OKRs'!$D$18,"")</f>
        <v/>
      </c>
      <c r="O12" s="21" t="str">
        <f>IF('Sales OKRs'!$C$24=$B12,'Sales OKRs'!$D$24,"")</f>
        <v/>
      </c>
      <c r="P12" s="21" t="str">
        <f>IF('Sales OKRs'!$C$30=$B12,'Sales OKRs'!$D$30,"")</f>
        <v/>
      </c>
      <c r="Q12" s="17">
        <f>IF(ISERROR(AVERAGE(R12:V12)),"",AVERAGE(R12:V12))</f>
        <v>0.61083333333333334</v>
      </c>
      <c r="R12" s="20">
        <f>IF('Product OKRs'!$C$6=$B12,'Product OKRs'!$D$6,"")</f>
        <v>0.65916666666666668</v>
      </c>
      <c r="S12" s="21">
        <f>IF('Product OKRs'!$C$12=$B12,'Product OKRs'!$D$12,"")</f>
        <v>0.5625</v>
      </c>
      <c r="T12" s="21" t="str">
        <f>IF('Product OKRs'!$C$18=$B12,'Product OKRs'!$D$18,"")</f>
        <v/>
      </c>
      <c r="U12" s="21" t="str">
        <f>IF('Product OKRs'!$C$24=$B12,'Product OKRs'!$D$24,"")</f>
        <v/>
      </c>
      <c r="V12" s="22" t="str">
        <f>IF('Product OKRs'!$C$30=$B12,'Product OKRs'!$D$30,"")</f>
        <v/>
      </c>
      <c r="W12" s="23">
        <f>IF(ISERROR(AVERAGE(X12:AB12)),"",AVERAGE(X12:AB12))</f>
        <v>0.64</v>
      </c>
      <c r="X12" s="21">
        <f>IF('Engineering OKRs'!$C$6=$B12,'Engineering OKRs'!$D$6,"")</f>
        <v>0.64</v>
      </c>
      <c r="Y12" s="21" t="str">
        <f>IF('Engineering OKRs'!$C$12=$B12,'Engineering OKRs'!$D$12,"")</f>
        <v/>
      </c>
      <c r="Z12" s="21" t="str">
        <f>IF('Engineering OKRs'!$C$18=$B12,'Engineering OKRs'!$D$18,"")</f>
        <v/>
      </c>
      <c r="AA12" s="21" t="str">
        <f>IF('Engineering OKRs'!$C$24=$B12,'Engineering OKRs'!$D$24,"")</f>
        <v/>
      </c>
      <c r="AB12" s="22" t="str">
        <f>IF('Engineering OKRs'!$C$30=$B12,'Engineering OKRs'!$D$30,"")</f>
        <v/>
      </c>
      <c r="AC12" s="17" t="str">
        <f>IF(ISERROR(AVERAGE(AD12:AH12)),"",AVERAGE(AD12:AH12))</f>
        <v/>
      </c>
      <c r="AD12" s="20" t="str">
        <f>IF('Customer OKRs'!$C$6=$B12,'Customer OKRs'!$D$6,"")</f>
        <v/>
      </c>
      <c r="AE12" s="21" t="str">
        <f>IF('Customer OKRs'!$C$12=$B12,'Customer OKRs'!$D$12,"")</f>
        <v/>
      </c>
      <c r="AF12" s="21" t="str">
        <f>IF('Customer OKRs'!$C$18=$B12,'Customer OKRs'!$D$18,"")</f>
        <v/>
      </c>
      <c r="AG12" s="21" t="str">
        <f>IF('Customer OKRs'!$C$24=$B12,'Customer OKRs'!$D$24,"")</f>
        <v/>
      </c>
      <c r="AH12" s="22" t="str">
        <f>IF('Customer OKRs'!$C$30=$B12,'Customer OKRs'!$D$30,"")</f>
        <v/>
      </c>
    </row>
    <row r="13" spans="1:34" ht="39.950000000000003" customHeight="1" x14ac:dyDescent="0.25">
      <c r="B13" s="40" t="str">
        <f>IF('Company OKRs'!B30="","",'Company OKRs'!B30)</f>
        <v/>
      </c>
      <c r="C13" s="15" t="str">
        <f>IF('Company OKRs'!C24="","",'Company OKRs'!C30)</f>
        <v/>
      </c>
      <c r="D13" s="15" t="str">
        <f>IF(ISERR(AVERAGE(E13,K13,Q13,W13,AC13)),"",AVERAGE(E13,K13,Q13,W13,AC13))</f>
        <v/>
      </c>
      <c r="E13" s="17" t="str">
        <f>IF(ISERROR(AVERAGE(F13:J13)),"",AVERAGE(F13:J13))</f>
        <v/>
      </c>
      <c r="F13" s="17" t="str">
        <f>IF('Marketing OKRs'!$C$6=$B13,'Marketing OKRs'!$D$6,"")</f>
        <v/>
      </c>
      <c r="G13" s="18" t="str">
        <f>IF('Marketing OKRs'!$C$12=$B13,'Marketing OKRs'!$D$12,"")</f>
        <v/>
      </c>
      <c r="H13" s="18" t="str">
        <f>IF('Marketing OKRs'!$C$18=$B13,'Marketing OKRs'!$D$18,"")</f>
        <v/>
      </c>
      <c r="I13" s="18" t="str">
        <f>IF('Marketing OKRs'!$C$24=$B13,'Marketing OKRs'!$D$24,"")</f>
        <v/>
      </c>
      <c r="J13" s="19" t="str">
        <f>IF('Marketing OKRs'!$C$30=$B13,'Marketing OKRs'!$D$30,"")</f>
        <v/>
      </c>
      <c r="K13" s="17" t="str">
        <f>IF(ISERROR(AVERAGE(L13:P13)),"",AVERAGE(L13:P13))</f>
        <v/>
      </c>
      <c r="L13" s="17" t="str">
        <f>IF('Sales OKRs'!$C$6=$B13,'Sales OKRs'!$D$6,"")</f>
        <v/>
      </c>
      <c r="M13" s="18" t="str">
        <f>IF('Sales OKRs'!$C$12=$B13,'Sales OKRs'!$D$12,"")</f>
        <v/>
      </c>
      <c r="N13" s="18" t="str">
        <f>IF('Sales OKRs'!$C$18=$B13,'Sales OKRs'!$D$18,"")</f>
        <v/>
      </c>
      <c r="O13" s="18" t="str">
        <f>IF('Sales OKRs'!$C$24=$B13,'Sales OKRs'!$D$24,"")</f>
        <v/>
      </c>
      <c r="P13" s="18" t="str">
        <f>IF('Sales OKRs'!$C$30=$B13,'Sales OKRs'!$D$30,"")</f>
        <v/>
      </c>
      <c r="Q13" s="17" t="str">
        <f>IF(ISERROR(AVERAGE(R13:V13)),"",AVERAGE(R13:V13))</f>
        <v/>
      </c>
      <c r="R13" s="17" t="str">
        <f>IF('Product OKRs'!$C$6=$B13,'Product OKRs'!$D$6,"")</f>
        <v/>
      </c>
      <c r="S13" s="18" t="str">
        <f>IF('Product OKRs'!$C$12=$B13,'Product OKRs'!$D$12,"")</f>
        <v/>
      </c>
      <c r="T13" s="18" t="str">
        <f>IF('Product OKRs'!$C$18=$B13,'Product OKRs'!$D$18,"")</f>
        <v/>
      </c>
      <c r="U13" s="18" t="str">
        <f>IF('Product OKRs'!$C$24=$B13,'Product OKRs'!$D$24,"")</f>
        <v/>
      </c>
      <c r="V13" s="19" t="str">
        <f>IF('Product OKRs'!$C$30=$B13,'Product OKRs'!$D$30,"")</f>
        <v/>
      </c>
      <c r="W13" s="23" t="str">
        <f>IF(ISERROR(AVERAGE(X13:AB13)),"",AVERAGE(X13:AB13))</f>
        <v/>
      </c>
      <c r="X13" s="18" t="str">
        <f>IF('Engineering OKRs'!$C$6=$B13,'Engineering OKRs'!$D$6,"")</f>
        <v/>
      </c>
      <c r="Y13" s="18" t="str">
        <f>IF('Engineering OKRs'!$C$12=$B13,'Engineering OKRs'!$D$12,"")</f>
        <v/>
      </c>
      <c r="Z13" s="18" t="str">
        <f>IF('Engineering OKRs'!$C$18=$B13,'Engineering OKRs'!$D$18,"")</f>
        <v/>
      </c>
      <c r="AA13" s="18" t="str">
        <f>IF('Engineering OKRs'!$C$24=$B13,'Engineering OKRs'!$D$24,"")</f>
        <v/>
      </c>
      <c r="AB13" s="19" t="str">
        <f>IF('Engineering OKRs'!$C$30=$B13,'Engineering OKRs'!$D$30,"")</f>
        <v/>
      </c>
      <c r="AC13" s="17" t="str">
        <f>IF(ISERROR(AVERAGE(AD13:AH13)),"",AVERAGE(AD13:AH13))</f>
        <v/>
      </c>
      <c r="AD13" s="17" t="str">
        <f>IF('Customer OKRs'!$C$6=$B13,'Customer OKRs'!$D$6,"")</f>
        <v/>
      </c>
      <c r="AE13" s="18" t="str">
        <f>IF('Customer OKRs'!$C$12=$B13,'Customer OKRs'!$D$12,"")</f>
        <v/>
      </c>
      <c r="AF13" s="18" t="str">
        <f>IF('Customer OKRs'!$C$18=$B13,'Customer OKRs'!$D$18,"")</f>
        <v/>
      </c>
      <c r="AG13" s="18" t="str">
        <f>IF('Customer OKRs'!$C$24=$B13,'Customer OKRs'!$D$24,"")</f>
        <v/>
      </c>
      <c r="AH13" s="19" t="str">
        <f>IF('Customer OKRs'!$C$30=$B13,'Customer OKRs'!$D$30,"")</f>
        <v/>
      </c>
    </row>
    <row r="14" spans="1:34" ht="20.100000000000001" customHeight="1" x14ac:dyDescent="0.25"/>
    <row r="15" spans="1:34" ht="24.95" customHeight="1" x14ac:dyDescent="0.25">
      <c r="B15" s="41" t="s">
        <v>95</v>
      </c>
      <c r="C15" s="53" t="s">
        <v>16</v>
      </c>
      <c r="D15" s="54" t="s">
        <v>57</v>
      </c>
      <c r="E15" s="105" t="str">
        <f>E8</f>
        <v>Marketing</v>
      </c>
      <c r="F15" s="106"/>
      <c r="G15" s="106"/>
      <c r="H15" s="106"/>
      <c r="I15" s="106"/>
      <c r="J15" s="107"/>
      <c r="K15" s="105" t="str">
        <f>K8</f>
        <v>Sales</v>
      </c>
      <c r="L15" s="106"/>
      <c r="M15" s="106"/>
      <c r="N15" s="106"/>
      <c r="O15" s="106"/>
      <c r="P15" s="107"/>
      <c r="Q15" s="105" t="str">
        <f>Q8</f>
        <v>Product</v>
      </c>
      <c r="R15" s="106"/>
      <c r="S15" s="106"/>
      <c r="T15" s="106"/>
      <c r="U15" s="106"/>
      <c r="V15" s="107"/>
      <c r="W15" s="105" t="str">
        <f>W8</f>
        <v>Engineering</v>
      </c>
      <c r="X15" s="106"/>
      <c r="Y15" s="106"/>
      <c r="Z15" s="106"/>
      <c r="AA15" s="106"/>
      <c r="AB15" s="107"/>
      <c r="AC15" s="105" t="str">
        <f>AC8</f>
        <v>Customer Success</v>
      </c>
      <c r="AD15" s="106"/>
      <c r="AE15" s="106"/>
      <c r="AF15" s="106"/>
      <c r="AG15" s="106"/>
      <c r="AH15" s="107"/>
    </row>
    <row r="16" spans="1:34" ht="39.950000000000003" customHeight="1" x14ac:dyDescent="0.25">
      <c r="B16" s="52" t="str">
        <f>B9</f>
        <v>Grow our corporate global business</v>
      </c>
      <c r="C16" s="50">
        <f>IF(C9="","",IF(C9/$C$6&gt;1,1,IF(C9/$C$6&lt;0,0,C9/$C$6)))</f>
        <v>1</v>
      </c>
      <c r="D16" s="50">
        <f>IF(D9="","",IF(D9/$C$6&gt;1,1,IF(D9/$C$6&lt;0,0,D9/$C$6)))</f>
        <v>1</v>
      </c>
      <c r="E16" s="50">
        <f>IF(E9="","",IF(E9/$E$6&gt;1,1,IF(E9/$E$6&lt;0,0,E9/$E$6)))</f>
        <v>1</v>
      </c>
      <c r="F16" s="55">
        <f>IF(F9="","",IF(F9/$E$6&gt;1,1,IF(F9/$E$6&lt;0,0,F9/$E$6)))</f>
        <v>1</v>
      </c>
      <c r="G16" s="55">
        <f t="shared" ref="G16:J20" si="4">IF(G9="","",IF(G9/$E$6&gt;1,1,IF(G9/$E$6&lt;0,0,G9/$E$6)))</f>
        <v>1</v>
      </c>
      <c r="H16" s="55" t="str">
        <f t="shared" si="4"/>
        <v/>
      </c>
      <c r="I16" s="55" t="str">
        <f t="shared" si="4"/>
        <v/>
      </c>
      <c r="J16" s="55" t="str">
        <f t="shared" si="4"/>
        <v/>
      </c>
      <c r="K16" s="50">
        <f>IF(K9="","",IF(K9/$K$6&gt;1,1,IF(K9/$K$6&lt;0,0,K9/$K$6)))</f>
        <v>1</v>
      </c>
      <c r="L16" s="55">
        <f>IF(L9="","",IF(L9/$K$6&gt;1,1,IF(L9/$K$6&lt;0,0,L9/$K$6)))</f>
        <v>1</v>
      </c>
      <c r="M16" s="55" t="str">
        <f t="shared" ref="M16:P16" si="5">IF(M9="","",IF(M9/$K$6&gt;1,1,IF(M9/$K$6&lt;0,0,M9/$K$6)))</f>
        <v/>
      </c>
      <c r="N16" s="55" t="str">
        <f t="shared" si="5"/>
        <v/>
      </c>
      <c r="O16" s="55" t="str">
        <f t="shared" si="5"/>
        <v/>
      </c>
      <c r="P16" s="55" t="str">
        <f t="shared" si="5"/>
        <v/>
      </c>
      <c r="Q16" s="50" t="str">
        <f>IF(Q9="","",IF(Q9/$Q$6&gt;1,1,IF(Q9/$Q$6&lt;0,0,Q9/$Q$6)))</f>
        <v/>
      </c>
      <c r="R16" s="55" t="str">
        <f>IF(R9="","",IF(R9/$Q$6&gt;1,1,IF(R9/$Q$6&lt;0,0,R9/$Q$6)))</f>
        <v/>
      </c>
      <c r="S16" s="55" t="str">
        <f t="shared" ref="S16:V16" si="6">IF(S9="","",IF(S9/$Q$6&gt;1,1,IF(S9/$Q$6&lt;0,0,S9/$Q$6)))</f>
        <v/>
      </c>
      <c r="T16" s="55" t="str">
        <f t="shared" si="6"/>
        <v/>
      </c>
      <c r="U16" s="55" t="str">
        <f t="shared" si="6"/>
        <v/>
      </c>
      <c r="V16" s="55" t="str">
        <f t="shared" si="6"/>
        <v/>
      </c>
      <c r="W16" s="50" t="str">
        <f>IF(W9="","",IF(W9/$W$6&gt;1,1,IF(W9/$W$6&lt;0,0,W9/$W$6)))</f>
        <v/>
      </c>
      <c r="X16" s="55" t="str">
        <f>IF(X9="","",IF(X9/$W$6&gt;1,1,IF(X9/$W$6&lt;0,0,X9/$W$6)))</f>
        <v/>
      </c>
      <c r="Y16" s="55" t="str">
        <f t="shared" ref="Y16:AB16" si="7">IF(Y9="","",IF(Y9/$W$6&gt;1,1,IF(Y9/$W$6&lt;0,0,Y9/$W$6)))</f>
        <v/>
      </c>
      <c r="Z16" s="55" t="str">
        <f t="shared" si="7"/>
        <v/>
      </c>
      <c r="AA16" s="55" t="str">
        <f t="shared" si="7"/>
        <v/>
      </c>
      <c r="AB16" s="55" t="str">
        <f t="shared" si="7"/>
        <v/>
      </c>
      <c r="AC16" s="50" t="str">
        <f>IF(AC9="","",IF(AC9/$AC$6&gt;1,1,IF(AC9/$AC$6&lt;0,0,AC9/$AC$6)))</f>
        <v/>
      </c>
      <c r="AD16" s="77" t="str">
        <f>IF(AD9="","",IF(AD9/$AC$6&gt;1,1,IF(AD9/$AC$6&lt;0,0,AD9/$AC$6)))</f>
        <v/>
      </c>
      <c r="AE16" s="55" t="str">
        <f t="shared" ref="AE16:AH16" si="8">IF(AE9="","",IF(AE9/$AC$6&gt;1,1,IF(AE9/$AC$6&lt;0,0,AE9/$AC$6)))</f>
        <v/>
      </c>
      <c r="AF16" s="55" t="str">
        <f t="shared" si="8"/>
        <v/>
      </c>
      <c r="AG16" s="55" t="str">
        <f t="shared" si="8"/>
        <v/>
      </c>
      <c r="AH16" s="51" t="str">
        <f t="shared" si="8"/>
        <v/>
      </c>
    </row>
    <row r="17" spans="2:34" ht="39.950000000000003" customHeight="1" x14ac:dyDescent="0.25">
      <c r="B17" s="52" t="str">
        <f>B10</f>
        <v>Delight our company customers</v>
      </c>
      <c r="C17" s="50">
        <f t="shared" ref="C17:C20" si="9">IF(C10="","",IF(C10/$C$6&gt;1,1,IF(C10/$C$6&lt;0,0,C10/$C$6)))</f>
        <v>1</v>
      </c>
      <c r="D17" s="50">
        <f t="shared" ref="D17:D20" si="10">IF(D10="","",IF(D10/$C$6&gt;1,1,IF(D10/$C$6&lt;0,0,D10/$C$6)))</f>
        <v>1</v>
      </c>
      <c r="E17" s="50" t="str">
        <f t="shared" ref="E17:E20" si="11">IF(E10="","",IF(E10/$E$6&gt;1,1,IF(E10/$E$6&lt;0,0,E10/$E$6)))</f>
        <v/>
      </c>
      <c r="F17" s="55" t="str">
        <f>IF(F10="","",IF(F10/$E$6&gt;1,1,IF(F10/$E$6&lt;0,0,F10/$E$6)))</f>
        <v/>
      </c>
      <c r="G17" s="55" t="str">
        <f t="shared" si="4"/>
        <v/>
      </c>
      <c r="H17" s="55" t="str">
        <f t="shared" si="4"/>
        <v/>
      </c>
      <c r="I17" s="55" t="str">
        <f t="shared" si="4"/>
        <v/>
      </c>
      <c r="J17" s="55" t="str">
        <f t="shared" si="4"/>
        <v/>
      </c>
      <c r="K17" s="50" t="str">
        <f t="shared" ref="K17:K20" si="12">IF(K10="","",IF(K10/$K$6&gt;1,1,IF(K10/$K$6&lt;0,0,K10/$K$6)))</f>
        <v/>
      </c>
      <c r="L17" s="55" t="str">
        <f t="shared" ref="L17:P17" si="13">IF(L10="","",IF(L10/$K$6&gt;1,1,IF(L10/$K$6&lt;0,0,L10/$K$6)))</f>
        <v/>
      </c>
      <c r="M17" s="55" t="str">
        <f t="shared" si="13"/>
        <v/>
      </c>
      <c r="N17" s="55" t="str">
        <f t="shared" si="13"/>
        <v/>
      </c>
      <c r="O17" s="55" t="str">
        <f t="shared" si="13"/>
        <v/>
      </c>
      <c r="P17" s="55" t="str">
        <f t="shared" si="13"/>
        <v/>
      </c>
      <c r="Q17" s="50" t="str">
        <f t="shared" ref="Q17:Q20" si="14">IF(Q10="","",IF(Q10/$Q$6&gt;1,1,IF(Q10/$Q$6&lt;0,0,Q10/$Q$6)))</f>
        <v/>
      </c>
      <c r="R17" s="55" t="str">
        <f t="shared" ref="R17:V17" si="15">IF(R10="","",IF(R10/$Q$6&gt;1,1,IF(R10/$Q$6&lt;0,0,R10/$Q$6)))</f>
        <v/>
      </c>
      <c r="S17" s="55" t="str">
        <f t="shared" si="15"/>
        <v/>
      </c>
      <c r="T17" s="55" t="str">
        <f t="shared" si="15"/>
        <v/>
      </c>
      <c r="U17" s="55" t="str">
        <f t="shared" si="15"/>
        <v/>
      </c>
      <c r="V17" s="55" t="str">
        <f t="shared" si="15"/>
        <v/>
      </c>
      <c r="W17" s="50" t="str">
        <f t="shared" ref="W17:W20" si="16">IF(W10="","",IF(W10/$W$6&gt;1,1,IF(W10/$W$6&lt;0,0,W10/$W$6)))</f>
        <v/>
      </c>
      <c r="X17" s="55" t="str">
        <f t="shared" ref="X17:AB17" si="17">IF(X10="","",IF(X10/$W$6&gt;1,1,IF(X10/$W$6&lt;0,0,X10/$W$6)))</f>
        <v/>
      </c>
      <c r="Y17" s="55" t="str">
        <f t="shared" si="17"/>
        <v/>
      </c>
      <c r="Z17" s="55" t="str">
        <f t="shared" si="17"/>
        <v/>
      </c>
      <c r="AA17" s="55" t="str">
        <f t="shared" si="17"/>
        <v/>
      </c>
      <c r="AB17" s="55" t="str">
        <f t="shared" si="17"/>
        <v/>
      </c>
      <c r="AC17" s="50">
        <f t="shared" ref="AC17:AC20" si="18">IF(AC10="","",IF(AC10/$AC$6&gt;1,1,IF(AC10/$AC$6&lt;0,0,AC10/$AC$6)))</f>
        <v>1</v>
      </c>
      <c r="AD17" s="77">
        <f t="shared" ref="AD17:AH17" si="19">IF(AD10="","",IF(AD10/$AC$6&gt;1,1,IF(AD10/$AC$6&lt;0,0,AD10/$AC$6)))</f>
        <v>1</v>
      </c>
      <c r="AE17" s="55">
        <f t="shared" si="19"/>
        <v>0.78823529411764726</v>
      </c>
      <c r="AF17" s="55" t="str">
        <f t="shared" si="19"/>
        <v/>
      </c>
      <c r="AG17" s="55" t="str">
        <f t="shared" si="19"/>
        <v/>
      </c>
      <c r="AH17" s="51" t="str">
        <f t="shared" si="19"/>
        <v/>
      </c>
    </row>
    <row r="18" spans="2:34" ht="39.950000000000003" customHeight="1" x14ac:dyDescent="0.25">
      <c r="B18" s="52" t="str">
        <f>B11</f>
        <v>Build a great corporate culture (delight our employees)</v>
      </c>
      <c r="C18" s="50">
        <f t="shared" si="9"/>
        <v>1</v>
      </c>
      <c r="D18" s="50">
        <f t="shared" si="10"/>
        <v>1</v>
      </c>
      <c r="E18" s="50" t="str">
        <f t="shared" si="11"/>
        <v/>
      </c>
      <c r="F18" s="55" t="str">
        <f>IF(F11="","",IF(F11/$E$6&gt;1,1,IF(F11/$E$6&lt;0,0,F11/$E$6)))</f>
        <v/>
      </c>
      <c r="G18" s="55" t="str">
        <f t="shared" si="4"/>
        <v/>
      </c>
      <c r="H18" s="55" t="str">
        <f t="shared" si="4"/>
        <v/>
      </c>
      <c r="I18" s="55" t="str">
        <f t="shared" si="4"/>
        <v/>
      </c>
      <c r="J18" s="55" t="str">
        <f t="shared" si="4"/>
        <v/>
      </c>
      <c r="K18" s="50">
        <f t="shared" si="12"/>
        <v>1</v>
      </c>
      <c r="L18" s="55" t="str">
        <f t="shared" ref="L18:P18" si="20">IF(L11="","",IF(L11/$K$6&gt;1,1,IF(L11/$K$6&lt;0,0,L11/$K$6)))</f>
        <v/>
      </c>
      <c r="M18" s="55">
        <f t="shared" si="20"/>
        <v>1</v>
      </c>
      <c r="N18" s="55">
        <f t="shared" si="20"/>
        <v>0.90610859728506776</v>
      </c>
      <c r="O18" s="55" t="str">
        <f t="shared" si="20"/>
        <v/>
      </c>
      <c r="P18" s="55" t="str">
        <f t="shared" si="20"/>
        <v/>
      </c>
      <c r="Q18" s="50" t="str">
        <f t="shared" si="14"/>
        <v/>
      </c>
      <c r="R18" s="55" t="str">
        <f t="shared" ref="R18:V18" si="21">IF(R11="","",IF(R11/$Q$6&gt;1,1,IF(R11/$Q$6&lt;0,0,R11/$Q$6)))</f>
        <v/>
      </c>
      <c r="S18" s="55" t="str">
        <f t="shared" si="21"/>
        <v/>
      </c>
      <c r="T18" s="55" t="str">
        <f t="shared" si="21"/>
        <v/>
      </c>
      <c r="U18" s="55" t="str">
        <f t="shared" si="21"/>
        <v/>
      </c>
      <c r="V18" s="55" t="str">
        <f t="shared" si="21"/>
        <v/>
      </c>
      <c r="W18" s="50">
        <f t="shared" si="16"/>
        <v>1</v>
      </c>
      <c r="X18" s="55" t="str">
        <f t="shared" ref="X18:AB18" si="22">IF(X11="","",IF(X11/$W$6&gt;1,1,IF(X11/$W$6&lt;0,0,X11/$W$6)))</f>
        <v/>
      </c>
      <c r="Y18" s="55">
        <f t="shared" si="22"/>
        <v>1</v>
      </c>
      <c r="Z18" s="55" t="str">
        <f t="shared" si="22"/>
        <v/>
      </c>
      <c r="AA18" s="55" t="str">
        <f t="shared" si="22"/>
        <v/>
      </c>
      <c r="AB18" s="55" t="str">
        <f t="shared" si="22"/>
        <v/>
      </c>
      <c r="AC18" s="50" t="str">
        <f t="shared" si="18"/>
        <v/>
      </c>
      <c r="AD18" s="77" t="str">
        <f t="shared" ref="AD18:AH18" si="23">IF(AD11="","",IF(AD11/$AC$6&gt;1,1,IF(AD11/$AC$6&lt;0,0,AD11/$AC$6)))</f>
        <v/>
      </c>
      <c r="AE18" s="55" t="str">
        <f t="shared" si="23"/>
        <v/>
      </c>
      <c r="AF18" s="55" t="str">
        <f t="shared" si="23"/>
        <v/>
      </c>
      <c r="AG18" s="55" t="str">
        <f t="shared" si="23"/>
        <v/>
      </c>
      <c r="AH18" s="51" t="str">
        <f t="shared" si="23"/>
        <v/>
      </c>
    </row>
    <row r="19" spans="2:34" ht="39.950000000000003" customHeight="1" x14ac:dyDescent="0.25">
      <c r="B19" s="52" t="str">
        <f>B12</f>
        <v>Launch the new product successfully in Q1</v>
      </c>
      <c r="C19" s="50">
        <f t="shared" si="9"/>
        <v>0.71505376344086014</v>
      </c>
      <c r="D19" s="50">
        <f t="shared" si="10"/>
        <v>1</v>
      </c>
      <c r="E19" s="50">
        <f t="shared" si="11"/>
        <v>1</v>
      </c>
      <c r="F19" s="55" t="str">
        <f>IF(F12="","",IF(F12/$E$6&gt;1,1,IF(F12/$E$6&lt;0,0,F12/$E$6)))</f>
        <v/>
      </c>
      <c r="G19" s="55" t="str">
        <f t="shared" si="4"/>
        <v/>
      </c>
      <c r="H19" s="55">
        <f t="shared" si="4"/>
        <v>1</v>
      </c>
      <c r="I19" s="55" t="str">
        <f t="shared" si="4"/>
        <v/>
      </c>
      <c r="J19" s="55" t="str">
        <f t="shared" si="4"/>
        <v/>
      </c>
      <c r="K19" s="50" t="str">
        <f t="shared" si="12"/>
        <v/>
      </c>
      <c r="L19" s="55" t="str">
        <f t="shared" ref="L19:P19" si="24">IF(L12="","",IF(L12/$K$6&gt;1,1,IF(L12/$K$6&lt;0,0,L12/$K$6)))</f>
        <v/>
      </c>
      <c r="M19" s="55" t="str">
        <f t="shared" si="24"/>
        <v/>
      </c>
      <c r="N19" s="55" t="str">
        <f t="shared" si="24"/>
        <v/>
      </c>
      <c r="O19" s="55" t="str">
        <f t="shared" si="24"/>
        <v/>
      </c>
      <c r="P19" s="55" t="str">
        <f t="shared" si="24"/>
        <v/>
      </c>
      <c r="Q19" s="50">
        <f t="shared" si="14"/>
        <v>1</v>
      </c>
      <c r="R19" s="55">
        <f t="shared" ref="R19:V19" si="25">IF(R12="","",IF(R12/$Q$6&gt;1,1,IF(R12/$Q$6&lt;0,0,R12/$Q$6)))</f>
        <v>1</v>
      </c>
      <c r="S19" s="55">
        <f t="shared" si="25"/>
        <v>1</v>
      </c>
      <c r="T19" s="55" t="str">
        <f t="shared" si="25"/>
        <v/>
      </c>
      <c r="U19" s="55" t="str">
        <f t="shared" si="25"/>
        <v/>
      </c>
      <c r="V19" s="55" t="str">
        <f t="shared" si="25"/>
        <v/>
      </c>
      <c r="W19" s="50">
        <f t="shared" si="16"/>
        <v>1</v>
      </c>
      <c r="X19" s="55">
        <f t="shared" ref="X19:AB19" si="26">IF(X12="","",IF(X12/$W$6&gt;1,1,IF(X12/$W$6&lt;0,0,X12/$W$6)))</f>
        <v>1</v>
      </c>
      <c r="Y19" s="55" t="str">
        <f t="shared" si="26"/>
        <v/>
      </c>
      <c r="Z19" s="55" t="str">
        <f t="shared" si="26"/>
        <v/>
      </c>
      <c r="AA19" s="55" t="str">
        <f t="shared" si="26"/>
        <v/>
      </c>
      <c r="AB19" s="55" t="str">
        <f t="shared" si="26"/>
        <v/>
      </c>
      <c r="AC19" s="50" t="str">
        <f t="shared" si="18"/>
        <v/>
      </c>
      <c r="AD19" s="77" t="str">
        <f t="shared" ref="AD19:AH19" si="27">IF(AD12="","",IF(AD12/$AC$6&gt;1,1,IF(AD12/$AC$6&lt;0,0,AD12/$AC$6)))</f>
        <v/>
      </c>
      <c r="AE19" s="55" t="str">
        <f t="shared" si="27"/>
        <v/>
      </c>
      <c r="AF19" s="55" t="str">
        <f t="shared" si="27"/>
        <v/>
      </c>
      <c r="AG19" s="55" t="str">
        <f t="shared" si="27"/>
        <v/>
      </c>
      <c r="AH19" s="51" t="str">
        <f t="shared" si="27"/>
        <v/>
      </c>
    </row>
    <row r="20" spans="2:34" ht="39.950000000000003" customHeight="1" x14ac:dyDescent="0.25">
      <c r="B20" s="52" t="str">
        <f>B13</f>
        <v/>
      </c>
      <c r="C20" s="58" t="str">
        <f t="shared" si="9"/>
        <v/>
      </c>
      <c r="D20" s="58" t="str">
        <f t="shared" si="10"/>
        <v/>
      </c>
      <c r="E20" s="58" t="str">
        <f t="shared" si="11"/>
        <v/>
      </c>
      <c r="F20" s="60" t="str">
        <f>IF(F13="","",IF(F13/$E$6&gt;1,1,IF(F13/$E$6&lt;0,0,F13/$E$6)))</f>
        <v/>
      </c>
      <c r="G20" s="60" t="str">
        <f t="shared" si="4"/>
        <v/>
      </c>
      <c r="H20" s="60" t="str">
        <f t="shared" si="4"/>
        <v/>
      </c>
      <c r="I20" s="60" t="str">
        <f t="shared" si="4"/>
        <v/>
      </c>
      <c r="J20" s="60" t="str">
        <f t="shared" si="4"/>
        <v/>
      </c>
      <c r="K20" s="58" t="str">
        <f t="shared" si="12"/>
        <v/>
      </c>
      <c r="L20" s="60" t="str">
        <f t="shared" ref="L20:P20" si="28">IF(L13="","",IF(L13/$K$6&gt;1,1,IF(L13/$K$6&lt;0,0,L13/$K$6)))</f>
        <v/>
      </c>
      <c r="M20" s="60" t="str">
        <f t="shared" si="28"/>
        <v/>
      </c>
      <c r="N20" s="60" t="str">
        <f t="shared" si="28"/>
        <v/>
      </c>
      <c r="O20" s="60" t="str">
        <f t="shared" si="28"/>
        <v/>
      </c>
      <c r="P20" s="60" t="str">
        <f t="shared" si="28"/>
        <v/>
      </c>
      <c r="Q20" s="58" t="str">
        <f t="shared" si="14"/>
        <v/>
      </c>
      <c r="R20" s="60" t="str">
        <f t="shared" ref="R20:V20" si="29">IF(R13="","",IF(R13/$Q$6&gt;1,1,IF(R13/$Q$6&lt;0,0,R13/$Q$6)))</f>
        <v/>
      </c>
      <c r="S20" s="60" t="str">
        <f t="shared" si="29"/>
        <v/>
      </c>
      <c r="T20" s="60" t="str">
        <f t="shared" si="29"/>
        <v/>
      </c>
      <c r="U20" s="60" t="str">
        <f t="shared" si="29"/>
        <v/>
      </c>
      <c r="V20" s="60" t="str">
        <f t="shared" si="29"/>
        <v/>
      </c>
      <c r="W20" s="58" t="str">
        <f t="shared" si="16"/>
        <v/>
      </c>
      <c r="X20" s="60" t="str">
        <f t="shared" ref="X20:AB20" si="30">IF(X13="","",IF(X13/$W$6&gt;1,1,IF(X13/$W$6&lt;0,0,X13/$W$6)))</f>
        <v/>
      </c>
      <c r="Y20" s="60" t="str">
        <f t="shared" si="30"/>
        <v/>
      </c>
      <c r="Z20" s="60" t="str">
        <f t="shared" si="30"/>
        <v/>
      </c>
      <c r="AA20" s="60" t="str">
        <f t="shared" si="30"/>
        <v/>
      </c>
      <c r="AB20" s="61" t="str">
        <f t="shared" si="30"/>
        <v/>
      </c>
      <c r="AC20" s="58" t="str">
        <f t="shared" si="18"/>
        <v/>
      </c>
      <c r="AD20" s="59" t="str">
        <f t="shared" ref="AD20:AH20" si="31">IF(AD13="","",IF(AD13/$AC$6&gt;1,1,IF(AD13/$AC$6&lt;0,0,AD13/$AC$6)))</f>
        <v/>
      </c>
      <c r="AE20" s="60" t="str">
        <f t="shared" si="31"/>
        <v/>
      </c>
      <c r="AF20" s="60" t="str">
        <f t="shared" si="31"/>
        <v/>
      </c>
      <c r="AG20" s="60" t="str">
        <f t="shared" si="31"/>
        <v/>
      </c>
      <c r="AH20" s="61" t="str">
        <f t="shared" si="31"/>
        <v/>
      </c>
    </row>
  </sheetData>
  <mergeCells count="33">
    <mergeCell ref="E15:J15"/>
    <mergeCell ref="K15:P15"/>
    <mergeCell ref="Q15:V15"/>
    <mergeCell ref="W15:AB15"/>
    <mergeCell ref="AC15:AH15"/>
    <mergeCell ref="W4:AB4"/>
    <mergeCell ref="AC4:AH4"/>
    <mergeCell ref="W6:Y6"/>
    <mergeCell ref="Z6:AB6"/>
    <mergeCell ref="AC6:AE6"/>
    <mergeCell ref="AF6:AH6"/>
    <mergeCell ref="W8:AB8"/>
    <mergeCell ref="AC8:AH8"/>
    <mergeCell ref="C5:D5"/>
    <mergeCell ref="E5:J5"/>
    <mergeCell ref="K5:P5"/>
    <mergeCell ref="Q5:V5"/>
    <mergeCell ref="W5:AB5"/>
    <mergeCell ref="AC5:AH5"/>
    <mergeCell ref="E6:G6"/>
    <mergeCell ref="H6:J6"/>
    <mergeCell ref="K6:M6"/>
    <mergeCell ref="N6:P6"/>
    <mergeCell ref="Q6:S6"/>
    <mergeCell ref="T6:V6"/>
    <mergeCell ref="F3:J3"/>
    <mergeCell ref="E8:J8"/>
    <mergeCell ref="K8:P8"/>
    <mergeCell ref="Q8:V8"/>
    <mergeCell ref="C4:D4"/>
    <mergeCell ref="E4:J4"/>
    <mergeCell ref="K4:P4"/>
    <mergeCell ref="Q4:V4"/>
  </mergeCells>
  <conditionalFormatting sqref="C8:D8 F3">
    <cfRule type="dataBar" priority="54">
      <dataBar>
        <cfvo type="num" val="0"/>
        <cfvo type="num" val="1"/>
        <color rgb="FF638EC6"/>
      </dataBar>
      <extLst>
        <ext xmlns:x14="http://schemas.microsoft.com/office/spreadsheetml/2009/9/main" uri="{B025F937-C7B1-47D3-B67F-A62EFF666E3E}">
          <x14:id>{BE609C2D-2230-49A4-9EF6-6A17A09BAD95}</x14:id>
        </ext>
      </extLst>
    </cfRule>
  </conditionalFormatting>
  <conditionalFormatting sqref="C9:AH13">
    <cfRule type="cellIs" priority="48" stopIfTrue="1" operator="equal">
      <formula>""</formula>
    </cfRule>
    <cfRule type="cellIs" dxfId="377" priority="51" operator="greaterThanOrEqual">
      <formula>0.8</formula>
    </cfRule>
    <cfRule type="cellIs" dxfId="376" priority="52" operator="greaterThanOrEqual">
      <formula>0.6</formula>
    </cfRule>
    <cfRule type="cellIs" dxfId="375" priority="53" operator="lessThan">
      <formula>0.6</formula>
    </cfRule>
  </conditionalFormatting>
  <conditionalFormatting sqref="C6">
    <cfRule type="dataBar" priority="43">
      <dataBar>
        <cfvo type="num" val="0"/>
        <cfvo type="num" val="1"/>
        <color rgb="FF638EC6"/>
      </dataBar>
      <extLst>
        <ext xmlns:x14="http://schemas.microsoft.com/office/spreadsheetml/2009/9/main" uri="{B025F937-C7B1-47D3-B67F-A62EFF666E3E}">
          <x14:id>{8C779EDC-95B5-4F7A-AE9F-F6AA7A03883F}</x14:id>
        </ext>
      </extLst>
    </cfRule>
  </conditionalFormatting>
  <conditionalFormatting sqref="E6:G6">
    <cfRule type="dataBar" priority="42">
      <dataBar>
        <cfvo type="num" val="0"/>
        <cfvo type="num" val="1"/>
        <color rgb="FF638EC6"/>
      </dataBar>
      <extLst>
        <ext xmlns:x14="http://schemas.microsoft.com/office/spreadsheetml/2009/9/main" uri="{B025F937-C7B1-47D3-B67F-A62EFF666E3E}">
          <x14:id>{9B9DF469-CE31-4EB1-B3CC-1F5FD7C8A4D1}</x14:id>
        </ext>
      </extLst>
    </cfRule>
  </conditionalFormatting>
  <conditionalFormatting sqref="K6:M6">
    <cfRule type="dataBar" priority="41">
      <dataBar>
        <cfvo type="num" val="0"/>
        <cfvo type="num" val="1"/>
        <color rgb="FF638EC6"/>
      </dataBar>
      <extLst>
        <ext xmlns:x14="http://schemas.microsoft.com/office/spreadsheetml/2009/9/main" uri="{B025F937-C7B1-47D3-B67F-A62EFF666E3E}">
          <x14:id>{21870549-A7D0-412E-800D-41A26610C23A}</x14:id>
        </ext>
      </extLst>
    </cfRule>
  </conditionalFormatting>
  <conditionalFormatting sqref="Q6:S6">
    <cfRule type="dataBar" priority="40">
      <dataBar>
        <cfvo type="num" val="0"/>
        <cfvo type="num" val="1"/>
        <color rgb="FF638EC6"/>
      </dataBar>
      <extLst>
        <ext xmlns:x14="http://schemas.microsoft.com/office/spreadsheetml/2009/9/main" uri="{B025F937-C7B1-47D3-B67F-A62EFF666E3E}">
          <x14:id>{DBA99B3D-307B-4608-B611-24C33DC89D23}</x14:id>
        </ext>
      </extLst>
    </cfRule>
  </conditionalFormatting>
  <conditionalFormatting sqref="W6:Y6">
    <cfRule type="dataBar" priority="39">
      <dataBar>
        <cfvo type="num" val="0"/>
        <cfvo type="num" val="1"/>
        <color rgb="FF638EC6"/>
      </dataBar>
      <extLst>
        <ext xmlns:x14="http://schemas.microsoft.com/office/spreadsheetml/2009/9/main" uri="{B025F937-C7B1-47D3-B67F-A62EFF666E3E}">
          <x14:id>{AC541DF6-52F6-4CF2-9E73-A24B84B72419}</x14:id>
        </ext>
      </extLst>
    </cfRule>
  </conditionalFormatting>
  <conditionalFormatting sqref="AC6:AE6">
    <cfRule type="dataBar" priority="38">
      <dataBar>
        <cfvo type="num" val="0"/>
        <cfvo type="num" val="1"/>
        <color rgb="FF638EC6"/>
      </dataBar>
      <extLst>
        <ext xmlns:x14="http://schemas.microsoft.com/office/spreadsheetml/2009/9/main" uri="{B025F937-C7B1-47D3-B67F-A62EFF666E3E}">
          <x14:id>{4E4C183A-C4C1-42C6-8028-8B0D3AA93E98}</x14:id>
        </ext>
      </extLst>
    </cfRule>
  </conditionalFormatting>
  <conditionalFormatting sqref="C15:D15">
    <cfRule type="dataBar" priority="37">
      <dataBar>
        <cfvo type="num" val="0"/>
        <cfvo type="num" val="1"/>
        <color rgb="FF638EC6"/>
      </dataBar>
      <extLst>
        <ext xmlns:x14="http://schemas.microsoft.com/office/spreadsheetml/2009/9/main" uri="{B025F937-C7B1-47D3-B67F-A62EFF666E3E}">
          <x14:id>{83A4A1A0-A092-4D28-B125-59288B8007A6}</x14:id>
        </ext>
      </extLst>
    </cfRule>
  </conditionalFormatting>
  <conditionalFormatting sqref="C16:D20">
    <cfRule type="cellIs" priority="29" stopIfTrue="1" operator="equal">
      <formula>""</formula>
    </cfRule>
    <cfRule type="cellIs" dxfId="374" priority="30" operator="greaterThanOrEqual">
      <formula>0.8</formula>
    </cfRule>
    <cfRule type="cellIs" dxfId="373" priority="31" operator="greaterThanOrEqual">
      <formula>0.6</formula>
    </cfRule>
    <cfRule type="cellIs" dxfId="372" priority="32" operator="lessThan">
      <formula>0.6</formula>
    </cfRule>
  </conditionalFormatting>
  <conditionalFormatting sqref="E16:J20">
    <cfRule type="cellIs" priority="25" stopIfTrue="1" operator="equal">
      <formula>""</formula>
    </cfRule>
    <cfRule type="cellIs" dxfId="371" priority="26" operator="greaterThanOrEqual">
      <formula>0.8</formula>
    </cfRule>
    <cfRule type="cellIs" dxfId="370" priority="27" operator="greaterThanOrEqual">
      <formula>0.6</formula>
    </cfRule>
    <cfRule type="cellIs" dxfId="369" priority="28" operator="lessThan">
      <formula>0.6</formula>
    </cfRule>
  </conditionalFormatting>
  <conditionalFormatting sqref="K16:P20">
    <cfRule type="cellIs" priority="21" stopIfTrue="1" operator="equal">
      <formula>""</formula>
    </cfRule>
    <cfRule type="cellIs" dxfId="368" priority="22" operator="greaterThanOrEqual">
      <formula>0.8</formula>
    </cfRule>
    <cfRule type="cellIs" dxfId="367" priority="23" operator="greaterThanOrEqual">
      <formula>0.6</formula>
    </cfRule>
    <cfRule type="cellIs" dxfId="366" priority="24" operator="lessThan">
      <formula>0.6</formula>
    </cfRule>
  </conditionalFormatting>
  <conditionalFormatting sqref="Q16:V20">
    <cfRule type="cellIs" priority="17" stopIfTrue="1" operator="equal">
      <formula>""</formula>
    </cfRule>
    <cfRule type="cellIs" dxfId="365" priority="18" operator="greaterThanOrEqual">
      <formula>0.8</formula>
    </cfRule>
    <cfRule type="cellIs" dxfId="364" priority="19" operator="greaterThanOrEqual">
      <formula>0.6</formula>
    </cfRule>
    <cfRule type="cellIs" dxfId="363" priority="20" operator="lessThan">
      <formula>0.6</formula>
    </cfRule>
  </conditionalFormatting>
  <conditionalFormatting sqref="W16:AB20">
    <cfRule type="cellIs" priority="13" stopIfTrue="1" operator="equal">
      <formula>""</formula>
    </cfRule>
    <cfRule type="cellIs" dxfId="362" priority="14" operator="greaterThanOrEqual">
      <formula>0.8</formula>
    </cfRule>
    <cfRule type="cellIs" dxfId="361" priority="15" operator="greaterThanOrEqual">
      <formula>0.6</formula>
    </cfRule>
    <cfRule type="cellIs" dxfId="360" priority="16" operator="lessThan">
      <formula>0.6</formula>
    </cfRule>
  </conditionalFormatting>
  <conditionalFormatting sqref="AD16:AH20">
    <cfRule type="cellIs" priority="5" stopIfTrue="1" operator="equal">
      <formula>""</formula>
    </cfRule>
    <cfRule type="cellIs" dxfId="359" priority="6" operator="greaterThanOrEqual">
      <formula>0.8</formula>
    </cfRule>
    <cfRule type="cellIs" dxfId="358" priority="7" operator="greaterThanOrEqual">
      <formula>0.6</formula>
    </cfRule>
    <cfRule type="cellIs" dxfId="357" priority="8" operator="lessThan">
      <formula>0.6</formula>
    </cfRule>
  </conditionalFormatting>
  <conditionalFormatting sqref="AC16:AC20">
    <cfRule type="cellIs" priority="1" stopIfTrue="1" operator="equal">
      <formula>""</formula>
    </cfRule>
    <cfRule type="cellIs" dxfId="356" priority="2" operator="greaterThanOrEqual">
      <formula>0.8</formula>
    </cfRule>
    <cfRule type="cellIs" dxfId="355" priority="3" operator="greaterThanOrEqual">
      <formula>0.6</formula>
    </cfRule>
    <cfRule type="cellIs" dxfId="354" priority="4" operator="lessThan">
      <formula>0.6</formula>
    </cfRule>
  </conditionalFormatting>
  <pageMargins left="0.25" right="0.25" top="0.75" bottom="0.75" header="0.3" footer="0.3"/>
  <pageSetup scale="54" orientation="landscape" horizontalDpi="360" verticalDpi="360" r:id="rId1"/>
  <drawing r:id="rId2"/>
  <extLst>
    <ext xmlns:x14="http://schemas.microsoft.com/office/spreadsheetml/2009/9/main" uri="{78C0D931-6437-407d-A8EE-F0AAD7539E65}">
      <x14:conditionalFormattings>
        <x14:conditionalFormatting xmlns:xm="http://schemas.microsoft.com/office/excel/2006/main">
          <x14:cfRule type="dataBar" id="{BE609C2D-2230-49A4-9EF6-6A17A09BAD95}">
            <x14:dataBar minLength="0" maxLength="100" gradient="0">
              <x14:cfvo type="num">
                <xm:f>0</xm:f>
              </x14:cfvo>
              <x14:cfvo type="num">
                <xm:f>1</xm:f>
              </x14:cfvo>
              <x14:negativeFillColor rgb="FFFF0000"/>
              <x14:axisColor rgb="FF000000"/>
            </x14:dataBar>
          </x14:cfRule>
          <xm:sqref>C8:D8 F3</xm:sqref>
        </x14:conditionalFormatting>
        <x14:conditionalFormatting xmlns:xm="http://schemas.microsoft.com/office/excel/2006/main">
          <x14:cfRule type="dataBar" id="{8C779EDC-95B5-4F7A-AE9F-F6AA7A03883F}">
            <x14:dataBar minLength="0" maxLength="100" gradient="0">
              <x14:cfvo type="num">
                <xm:f>0</xm:f>
              </x14:cfvo>
              <x14:cfvo type="num">
                <xm:f>1</xm:f>
              </x14:cfvo>
              <x14:negativeFillColor rgb="FFFF0000"/>
              <x14:axisColor rgb="FF000000"/>
            </x14:dataBar>
          </x14:cfRule>
          <xm:sqref>C6</xm:sqref>
        </x14:conditionalFormatting>
        <x14:conditionalFormatting xmlns:xm="http://schemas.microsoft.com/office/excel/2006/main">
          <x14:cfRule type="dataBar" id="{9B9DF469-CE31-4EB1-B3CC-1F5FD7C8A4D1}">
            <x14:dataBar minLength="0" maxLength="100" gradient="0">
              <x14:cfvo type="num">
                <xm:f>0</xm:f>
              </x14:cfvo>
              <x14:cfvo type="num">
                <xm:f>1</xm:f>
              </x14:cfvo>
              <x14:negativeFillColor rgb="FFFF0000"/>
              <x14:axisColor rgb="FF000000"/>
            </x14:dataBar>
          </x14:cfRule>
          <xm:sqref>E6:G6</xm:sqref>
        </x14:conditionalFormatting>
        <x14:conditionalFormatting xmlns:xm="http://schemas.microsoft.com/office/excel/2006/main">
          <x14:cfRule type="dataBar" id="{21870549-A7D0-412E-800D-41A26610C23A}">
            <x14:dataBar minLength="0" maxLength="100" gradient="0">
              <x14:cfvo type="num">
                <xm:f>0</xm:f>
              </x14:cfvo>
              <x14:cfvo type="num">
                <xm:f>1</xm:f>
              </x14:cfvo>
              <x14:negativeFillColor rgb="FFFF0000"/>
              <x14:axisColor rgb="FF000000"/>
            </x14:dataBar>
          </x14:cfRule>
          <xm:sqref>K6:M6</xm:sqref>
        </x14:conditionalFormatting>
        <x14:conditionalFormatting xmlns:xm="http://schemas.microsoft.com/office/excel/2006/main">
          <x14:cfRule type="dataBar" id="{DBA99B3D-307B-4608-B611-24C33DC89D23}">
            <x14:dataBar minLength="0" maxLength="100" gradient="0">
              <x14:cfvo type="num">
                <xm:f>0</xm:f>
              </x14:cfvo>
              <x14:cfvo type="num">
                <xm:f>1</xm:f>
              </x14:cfvo>
              <x14:negativeFillColor rgb="FFFF0000"/>
              <x14:axisColor rgb="FF000000"/>
            </x14:dataBar>
          </x14:cfRule>
          <xm:sqref>Q6:S6</xm:sqref>
        </x14:conditionalFormatting>
        <x14:conditionalFormatting xmlns:xm="http://schemas.microsoft.com/office/excel/2006/main">
          <x14:cfRule type="dataBar" id="{AC541DF6-52F6-4CF2-9E73-A24B84B72419}">
            <x14:dataBar minLength="0" maxLength="100" gradient="0">
              <x14:cfvo type="num">
                <xm:f>0</xm:f>
              </x14:cfvo>
              <x14:cfvo type="num">
                <xm:f>1</xm:f>
              </x14:cfvo>
              <x14:negativeFillColor rgb="FFFF0000"/>
              <x14:axisColor rgb="FF000000"/>
            </x14:dataBar>
          </x14:cfRule>
          <xm:sqref>W6:Y6</xm:sqref>
        </x14:conditionalFormatting>
        <x14:conditionalFormatting xmlns:xm="http://schemas.microsoft.com/office/excel/2006/main">
          <x14:cfRule type="dataBar" id="{4E4C183A-C4C1-42C6-8028-8B0D3AA93E98}">
            <x14:dataBar minLength="0" maxLength="100" gradient="0">
              <x14:cfvo type="num">
                <xm:f>0</xm:f>
              </x14:cfvo>
              <x14:cfvo type="num">
                <xm:f>1</xm:f>
              </x14:cfvo>
              <x14:negativeFillColor rgb="FFFF0000"/>
              <x14:axisColor rgb="FF000000"/>
            </x14:dataBar>
          </x14:cfRule>
          <xm:sqref>AC6:AE6</xm:sqref>
        </x14:conditionalFormatting>
        <x14:conditionalFormatting xmlns:xm="http://schemas.microsoft.com/office/excel/2006/main">
          <x14:cfRule type="dataBar" id="{83A4A1A0-A092-4D28-B125-59288B8007A6}">
            <x14:dataBar minLength="0" maxLength="100" gradient="0">
              <x14:cfvo type="num">
                <xm:f>0</xm:f>
              </x14:cfvo>
              <x14:cfvo type="num">
                <xm:f>1</xm:f>
              </x14:cfvo>
              <x14:negativeFillColor rgb="FFFF0000"/>
              <x14:axisColor rgb="FF000000"/>
            </x14:dataBar>
          </x14:cfRule>
          <xm:sqref>C15:D15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F16EA-E640-4355-9319-C9196D0F2120}">
  <sheetPr>
    <tabColor theme="5" tint="0.39997558519241921"/>
  </sheetPr>
  <dimension ref="B2:M35"/>
  <sheetViews>
    <sheetView workbookViewId="0">
      <selection activeCell="B6" sqref="B6"/>
    </sheetView>
  </sheetViews>
  <sheetFormatPr defaultColWidth="9.140625" defaultRowHeight="15" x14ac:dyDescent="0.25"/>
  <cols>
    <col min="1" max="1" width="3.7109375" style="2" customWidth="1"/>
    <col min="2" max="2" width="40.7109375" style="2" customWidth="1"/>
    <col min="3" max="7" width="15.7109375" style="2" customWidth="1"/>
    <col min="8" max="10" width="30.7109375" style="2" customWidth="1"/>
    <col min="11" max="11" width="9.140625" style="2"/>
    <col min="12" max="12" width="19.140625" style="2" hidden="1" customWidth="1"/>
    <col min="13" max="16384" width="9.140625" style="2"/>
  </cols>
  <sheetData>
    <row r="2" spans="2:13" s="3" customFormat="1" ht="24.95" customHeight="1" x14ac:dyDescent="0.25">
      <c r="B2" s="10" t="str">
        <f>Setup!C6 &amp; " OKRs"</f>
        <v>My Company OKRs</v>
      </c>
    </row>
    <row r="3" spans="2:13" s="3" customFormat="1" ht="24.95" customHeight="1" x14ac:dyDescent="0.25">
      <c r="B3" s="3" t="str">
        <f>TEXT(Setup!C7,"mmmm d") &amp; " - " &amp; TEXT(Setup!C8,"mmmm d, yyyy")</f>
        <v>January 1 - December 31, 2021</v>
      </c>
      <c r="C3" s="112" t="str">
        <f>"Review Date: "&amp; TEXT(Setup!$C$4, "mmmm dd, yyyy")</f>
        <v>Review Date: May 05, 2021</v>
      </c>
      <c r="D3" s="112"/>
      <c r="E3" s="113">
        <f>(Setup!C4-Setup!C7)/(Setup!C8-Setup!C7)</f>
        <v>0.34065934065934067</v>
      </c>
      <c r="F3" s="113"/>
      <c r="G3" s="16"/>
      <c r="H3" s="48" t="str">
        <f>Setup!C8-Setup!$C$4 &amp; " Days To Go"</f>
        <v>240 Days To Go</v>
      </c>
    </row>
    <row r="4" spans="2:13" ht="20.100000000000001" customHeight="1" x14ac:dyDescent="0.25">
      <c r="L4" s="2" t="s">
        <v>22</v>
      </c>
    </row>
    <row r="5" spans="2:13" s="6" customFormat="1" ht="24.95" customHeight="1" x14ac:dyDescent="0.25">
      <c r="C5" s="7" t="s">
        <v>13</v>
      </c>
      <c r="D5" s="7" t="s">
        <v>14</v>
      </c>
      <c r="E5" s="7" t="s">
        <v>15</v>
      </c>
      <c r="F5" s="7" t="s">
        <v>16</v>
      </c>
      <c r="G5" s="7" t="s">
        <v>93</v>
      </c>
      <c r="H5" s="7" t="s">
        <v>17</v>
      </c>
      <c r="I5" s="7" t="s">
        <v>18</v>
      </c>
      <c r="J5" s="7" t="s">
        <v>19</v>
      </c>
      <c r="L5" s="5" t="str">
        <f>IF(B6="","",B6)</f>
        <v>Grow our corporate global business</v>
      </c>
    </row>
    <row r="6" spans="2:13" s="3" customFormat="1" ht="39.950000000000003" customHeight="1" x14ac:dyDescent="0.25">
      <c r="B6" s="24" t="s">
        <v>25</v>
      </c>
      <c r="C6" s="108">
        <f>IF(ISERR(AVERAGE(F7:F11)),"",AVERAGE(F7:F11))</f>
        <v>0.42045454545454541</v>
      </c>
      <c r="D6" s="108"/>
      <c r="E6" s="108"/>
      <c r="F6" s="108"/>
      <c r="G6" s="4">
        <f>IF(C6="","",IF(C6/$E$3&gt;1,1,IF(C6/$E$3&lt;0,0,C6/$E$3)))</f>
        <v>1</v>
      </c>
      <c r="H6" s="109"/>
      <c r="I6" s="109"/>
      <c r="J6" s="109"/>
      <c r="L6" s="5" t="str">
        <f>IF(B12="","",B12)</f>
        <v>Delight our company customers</v>
      </c>
    </row>
    <row r="7" spans="2:13" s="3" customFormat="1" ht="39.950000000000003" customHeight="1" x14ac:dyDescent="0.25">
      <c r="B7" s="25" t="s">
        <v>26</v>
      </c>
      <c r="C7" s="27">
        <v>70</v>
      </c>
      <c r="D7" s="28">
        <v>100</v>
      </c>
      <c r="E7" s="28">
        <v>60</v>
      </c>
      <c r="F7" s="4">
        <f>IF(AND(E7&lt;&gt;"",E7=D7),1,IF(AND(E7&lt;&gt;"",E7=C7),0,IF(D7&gt;=C7,IF(ISERROR(1-(D7-E7)/(D7-C7)),"",IF(1-(D7-E7)/(D7-C7)&gt;1,1,IF(1-(D7-E7)/(D7-C7)&lt;0,0,1-(D7-E7)/(D7-C7)))),IF(ISERROR(1-(C7-E7)/(C7-D7)),"",IF((C7-E7)/(C7-D7)&gt;1,1,IF((C7-E7)/(C7-D7)&lt;0,0, (C7-E7)/(C7-D7)))))))</f>
        <v>0</v>
      </c>
      <c r="G7" s="4">
        <f>IF(F7="","",IF(F7/$E$3&gt;1,1,IF(F7/$E$3&lt;0,0,F7/$E$3)))</f>
        <v>0</v>
      </c>
      <c r="H7" s="110"/>
      <c r="I7" s="110"/>
      <c r="J7" s="110"/>
      <c r="L7" s="5" t="str">
        <f>IF(B18="","",B18)</f>
        <v>Build a great corporate culture (delight our employees)</v>
      </c>
    </row>
    <row r="8" spans="2:13" s="3" customFormat="1" ht="39.950000000000003" customHeight="1" x14ac:dyDescent="0.25">
      <c r="B8" s="25" t="s">
        <v>27</v>
      </c>
      <c r="C8" s="27">
        <v>78</v>
      </c>
      <c r="D8" s="28">
        <v>100</v>
      </c>
      <c r="E8" s="28">
        <v>82</v>
      </c>
      <c r="F8" s="4">
        <f t="shared" ref="F8:F11" si="0">IF(AND(E8&lt;&gt;"",E8=D8),1,IF(AND(E8&lt;&gt;"",E8=C8),0,IF(D8&gt;=C8,IF(ISERROR(1-(D8-E8)/(D8-C8)),"",IF(1-(D8-E8)/(D8-C8)&gt;1,1,IF(1-(D8-E8)/(D8-C8)&lt;0,0,1-(D8-E8)/(D8-C8)))),IF(ISERROR(1-(C8-E8)/(C8-D8)),"",IF((C8-E8)/(C8-D8)&gt;1,1,IF((C8-E8)/(C8-D8)&lt;0,0, (C8-E8)/(C8-D8)))))))</f>
        <v>0.18181818181818177</v>
      </c>
      <c r="G8" s="4">
        <f t="shared" ref="G8:G11" si="1">IF(F8="","",IF(F8/$E$3&gt;1,1,IF(F8/$E$3&lt;0,0,F8/$E$3)))</f>
        <v>0.53372434017595294</v>
      </c>
      <c r="H8" s="110"/>
      <c r="I8" s="110"/>
      <c r="J8" s="110"/>
      <c r="L8" s="5" t="str">
        <f>IF(B24="","",B24)</f>
        <v>Launch the new product successfully in Q1</v>
      </c>
    </row>
    <row r="9" spans="2:13" s="3" customFormat="1" ht="39.950000000000003" customHeight="1" x14ac:dyDescent="0.25">
      <c r="B9" s="25" t="s">
        <v>28</v>
      </c>
      <c r="C9" s="29">
        <v>100</v>
      </c>
      <c r="D9" s="29">
        <v>130</v>
      </c>
      <c r="E9" s="29">
        <v>115</v>
      </c>
      <c r="F9" s="4">
        <f t="shared" si="0"/>
        <v>0.5</v>
      </c>
      <c r="G9" s="4">
        <f t="shared" si="1"/>
        <v>1</v>
      </c>
      <c r="H9" s="110"/>
      <c r="I9" s="110"/>
      <c r="J9" s="110"/>
      <c r="L9" s="5" t="str">
        <f>IF(B30="","",B30)</f>
        <v/>
      </c>
      <c r="M9" s="2"/>
    </row>
    <row r="10" spans="2:13" s="3" customFormat="1" ht="39.950000000000003" customHeight="1" x14ac:dyDescent="0.25">
      <c r="B10" s="25" t="s">
        <v>29</v>
      </c>
      <c r="C10" s="35">
        <v>7.0000000000000007E-2</v>
      </c>
      <c r="D10" s="35">
        <v>0.04</v>
      </c>
      <c r="E10" s="35">
        <v>3.2000000000000001E-2</v>
      </c>
      <c r="F10" s="4">
        <f t="shared" si="0"/>
        <v>1</v>
      </c>
      <c r="G10" s="4">
        <f t="shared" si="1"/>
        <v>1</v>
      </c>
      <c r="H10" s="110"/>
      <c r="I10" s="110"/>
      <c r="J10" s="110"/>
      <c r="M10" s="2"/>
    </row>
    <row r="11" spans="2:13" s="3" customFormat="1" ht="39.950000000000003" customHeight="1" x14ac:dyDescent="0.25">
      <c r="B11" s="25"/>
      <c r="C11" s="29"/>
      <c r="D11" s="29"/>
      <c r="E11" s="29"/>
      <c r="F11" s="4" t="str">
        <f t="shared" si="0"/>
        <v/>
      </c>
      <c r="G11" s="4" t="str">
        <f t="shared" si="1"/>
        <v/>
      </c>
      <c r="H11" s="111"/>
      <c r="I11" s="111"/>
      <c r="J11" s="111"/>
      <c r="M11" s="2"/>
    </row>
    <row r="12" spans="2:13" ht="39.950000000000003" customHeight="1" x14ac:dyDescent="0.25">
      <c r="B12" s="24" t="s">
        <v>41</v>
      </c>
      <c r="C12" s="108">
        <f>IF(ISERR(AVERAGE(F13:F17)),"",AVERAGE(F13:F17))</f>
        <v>0.52499999999999991</v>
      </c>
      <c r="D12" s="108"/>
      <c r="E12" s="108"/>
      <c r="F12" s="108"/>
      <c r="G12" s="4">
        <f>IF(C12="","",IF(C12/$E$3&gt;1,1,IF(C12/$E$3&lt;0,0,C12/$E$3)))</f>
        <v>1</v>
      </c>
      <c r="H12" s="109"/>
      <c r="I12" s="109"/>
      <c r="J12" s="109"/>
    </row>
    <row r="13" spans="2:13" ht="39.950000000000003" customHeight="1" x14ac:dyDescent="0.25">
      <c r="B13" s="25" t="s">
        <v>30</v>
      </c>
      <c r="C13" s="29">
        <v>14</v>
      </c>
      <c r="D13" s="29">
        <v>20</v>
      </c>
      <c r="E13" s="29">
        <v>18</v>
      </c>
      <c r="F13" s="4">
        <f>IF(AND(E13&lt;&gt;"",E13=D13),1,IF(AND(E13&lt;&gt;"",E13=C13),0,IF(D13&gt;=C13,IF(ISERROR(1-(D13-E13)/(D13-C13)),"",IF(1-(D13-E13)/(D13-C13)&gt;1,1,IF(1-(D13-E13)/(D13-C13)&lt;0,0,1-(D13-E13)/(D13-C13)))),IF(ISERROR(1-(C13-E13)/(C13-D13)),"",IF((C13-E13)/(C13-D13)&gt;1,1,IF((C13-E13)/(C13-D13)&lt;0,0, (C13-E13)/(C13-D13)))))))</f>
        <v>0.66666666666666674</v>
      </c>
      <c r="G13" s="4">
        <f>IF(F13="","",IF(F13/$E$3&gt;1,1,IF(F13/$E$3&lt;0,0,F13/$E$3)))</f>
        <v>1</v>
      </c>
      <c r="H13" s="110"/>
      <c r="I13" s="110"/>
      <c r="J13" s="110"/>
    </row>
    <row r="14" spans="2:13" ht="39.950000000000003" customHeight="1" x14ac:dyDescent="0.25">
      <c r="B14" s="25" t="s">
        <v>31</v>
      </c>
      <c r="C14" s="34">
        <v>8.4</v>
      </c>
      <c r="D14" s="34">
        <v>9</v>
      </c>
      <c r="E14" s="34">
        <v>8.5</v>
      </c>
      <c r="F14" s="4">
        <f t="shared" ref="F14:F17" si="2">IF(AND(E14&lt;&gt;"",E14=D14),1,IF(AND(E14&lt;&gt;"",E14=C14),0,IF(D14&gt;=C14,IF(ISERROR(1-(D14-E14)/(D14-C14)),"",IF(1-(D14-E14)/(D14-C14)&gt;1,1,IF(1-(D14-E14)/(D14-C14)&lt;0,0,1-(D14-E14)/(D14-C14)))),IF(ISERROR(1-(C14-E14)/(C14-D14)),"",IF((C14-E14)/(C14-D14)&gt;1,1,IF((C14-E14)/(C14-D14)&lt;0,0, (C14-E14)/(C14-D14)))))))</f>
        <v>0.16666666666666619</v>
      </c>
      <c r="G14" s="4">
        <f t="shared" ref="G14:G17" si="3">IF(F14="","",IF(F14/$E$3&gt;1,1,IF(F14/$E$3&lt;0,0,F14/$E$3)))</f>
        <v>0.48924731182795556</v>
      </c>
      <c r="H14" s="110"/>
      <c r="I14" s="110"/>
      <c r="J14" s="110"/>
    </row>
    <row r="15" spans="2:13" ht="39.950000000000003" customHeight="1" x14ac:dyDescent="0.25">
      <c r="B15" s="25" t="s">
        <v>32</v>
      </c>
      <c r="C15" s="31">
        <v>0.95</v>
      </c>
      <c r="D15" s="30">
        <v>0.98</v>
      </c>
      <c r="E15" s="30">
        <v>0.97</v>
      </c>
      <c r="F15" s="4">
        <f t="shared" si="2"/>
        <v>0.66666666666666674</v>
      </c>
      <c r="G15" s="4">
        <f t="shared" si="3"/>
        <v>1</v>
      </c>
      <c r="H15" s="110"/>
      <c r="I15" s="110"/>
      <c r="J15" s="110"/>
    </row>
    <row r="16" spans="2:13" ht="39.950000000000003" customHeight="1" x14ac:dyDescent="0.25">
      <c r="B16" s="25" t="s">
        <v>33</v>
      </c>
      <c r="C16" s="30">
        <v>0.75</v>
      </c>
      <c r="D16" s="30">
        <v>0.8</v>
      </c>
      <c r="E16" s="30">
        <v>0.78</v>
      </c>
      <c r="F16" s="4">
        <f t="shared" si="2"/>
        <v>0.6</v>
      </c>
      <c r="G16" s="4">
        <f t="shared" si="3"/>
        <v>1</v>
      </c>
      <c r="H16" s="110"/>
      <c r="I16" s="110"/>
      <c r="J16" s="110"/>
    </row>
    <row r="17" spans="2:10" ht="39.950000000000003" customHeight="1" x14ac:dyDescent="0.25">
      <c r="B17" s="25"/>
      <c r="C17" s="29"/>
      <c r="D17" s="29"/>
      <c r="E17" s="29"/>
      <c r="F17" s="4" t="str">
        <f t="shared" si="2"/>
        <v/>
      </c>
      <c r="G17" s="4" t="str">
        <f t="shared" si="3"/>
        <v/>
      </c>
      <c r="H17" s="111"/>
      <c r="I17" s="111"/>
      <c r="J17" s="111"/>
    </row>
    <row r="18" spans="2:10" ht="39.950000000000003" customHeight="1" x14ac:dyDescent="0.25">
      <c r="B18" s="24" t="s">
        <v>42</v>
      </c>
      <c r="C18" s="108">
        <f>IF(ISERR(AVERAGE(F19:F23)),"",AVERAGE(F19:F23))</f>
        <v>0.35314685314685312</v>
      </c>
      <c r="D18" s="108"/>
      <c r="E18" s="108"/>
      <c r="F18" s="108"/>
      <c r="G18" s="4">
        <f>IF(C18="","",IF(C18/$E$3&gt;1,1,IF(C18/$E$3&lt;0,0,C18/$E$3)))</f>
        <v>1</v>
      </c>
      <c r="H18" s="109"/>
      <c r="I18" s="109"/>
      <c r="J18" s="109"/>
    </row>
    <row r="19" spans="2:10" ht="39.950000000000003" customHeight="1" x14ac:dyDescent="0.25">
      <c r="B19" s="25" t="s">
        <v>34</v>
      </c>
      <c r="C19" s="29">
        <v>12</v>
      </c>
      <c r="D19" s="29">
        <v>22</v>
      </c>
      <c r="E19" s="29">
        <v>15</v>
      </c>
      <c r="F19" s="4">
        <f>IF(AND(E19&lt;&gt;"",E19=D19),1,IF(AND(E19&lt;&gt;"",E19=C19),0,IF(D19&gt;=C19,IF(ISERROR(1-(D19-E19)/(D19-C19)),"",IF(1-(D19-E19)/(D19-C19)&gt;1,1,IF(1-(D19-E19)/(D19-C19)&lt;0,0,1-(D19-E19)/(D19-C19)))),IF(ISERROR(1-(C19-E19)/(C19-D19)),"",IF((C19-E19)/(C19-D19)&gt;1,1,IF((C19-E19)/(C19-D19)&lt;0,0, (C19-E19)/(C19-D19)))))))</f>
        <v>0.30000000000000004</v>
      </c>
      <c r="G19" s="4">
        <f>IF(F19="","",IF(F19/$E$3&gt;1,1,IF(F19/$E$3&lt;0,0,F19/$E$3)))</f>
        <v>0.88064516129032266</v>
      </c>
      <c r="H19" s="110"/>
      <c r="I19" s="110"/>
      <c r="J19" s="110"/>
    </row>
    <row r="20" spans="2:10" ht="39.950000000000003" customHeight="1" x14ac:dyDescent="0.25">
      <c r="B20" s="25" t="s">
        <v>35</v>
      </c>
      <c r="C20" s="30">
        <v>0.34</v>
      </c>
      <c r="D20" s="30">
        <v>0.99</v>
      </c>
      <c r="E20" s="30">
        <v>0.62</v>
      </c>
      <c r="F20" s="4">
        <f t="shared" ref="F20:F23" si="4">IF(AND(E20&lt;&gt;"",E20=D20),1,IF(AND(E20&lt;&gt;"",E20=C20),0,IF(D20&gt;=C20,IF(ISERROR(1-(D20-E20)/(D20-C20)),"",IF(1-(D20-E20)/(D20-C20)&gt;1,1,IF(1-(D20-E20)/(D20-C20)&lt;0,0,1-(D20-E20)/(D20-C20)))),IF(ISERROR(1-(C20-E20)/(C20-D20)),"",IF((C20-E20)/(C20-D20)&gt;1,1,IF((C20-E20)/(C20-D20)&lt;0,0, (C20-E20)/(C20-D20)))))))</f>
        <v>0.43076923076923068</v>
      </c>
      <c r="G20" s="4">
        <f t="shared" ref="G20:G23" si="5">IF(F20="","",IF(F20/$E$3&gt;1,1,IF(F20/$E$3&lt;0,0,F20/$E$3)))</f>
        <v>1</v>
      </c>
      <c r="H20" s="110"/>
      <c r="I20" s="110"/>
      <c r="J20" s="110"/>
    </row>
    <row r="21" spans="2:10" ht="39.950000000000003" customHeight="1" x14ac:dyDescent="0.25">
      <c r="B21" s="25" t="s">
        <v>36</v>
      </c>
      <c r="C21" s="29">
        <v>12</v>
      </c>
      <c r="D21" s="29">
        <v>100</v>
      </c>
      <c r="E21" s="29">
        <v>72</v>
      </c>
      <c r="F21" s="4">
        <f t="shared" si="4"/>
        <v>0.68181818181818188</v>
      </c>
      <c r="G21" s="4">
        <f t="shared" si="5"/>
        <v>1</v>
      </c>
      <c r="H21" s="110"/>
      <c r="I21" s="110"/>
      <c r="J21" s="110"/>
    </row>
    <row r="22" spans="2:10" ht="39.950000000000003" customHeight="1" x14ac:dyDescent="0.25">
      <c r="B22" s="25" t="s">
        <v>37</v>
      </c>
      <c r="C22" s="29">
        <v>0</v>
      </c>
      <c r="D22" s="29">
        <v>1</v>
      </c>
      <c r="E22" s="29">
        <v>0</v>
      </c>
      <c r="F22" s="4">
        <f t="shared" si="4"/>
        <v>0</v>
      </c>
      <c r="G22" s="4">
        <f t="shared" si="5"/>
        <v>0</v>
      </c>
      <c r="H22" s="110"/>
      <c r="I22" s="110"/>
      <c r="J22" s="110"/>
    </row>
    <row r="23" spans="2:10" ht="39.950000000000003" customHeight="1" x14ac:dyDescent="0.25">
      <c r="B23" s="25"/>
      <c r="C23" s="29"/>
      <c r="D23" s="29"/>
      <c r="E23" s="29"/>
      <c r="F23" s="4" t="str">
        <f t="shared" si="4"/>
        <v/>
      </c>
      <c r="G23" s="4" t="str">
        <f t="shared" si="5"/>
        <v/>
      </c>
      <c r="H23" s="111"/>
      <c r="I23" s="111"/>
      <c r="J23" s="111"/>
    </row>
    <row r="24" spans="2:10" ht="39.950000000000003" customHeight="1" x14ac:dyDescent="0.25">
      <c r="B24" s="24" t="s">
        <v>43</v>
      </c>
      <c r="C24" s="108">
        <f>IF(ISERR(AVERAGE(F25:F29)),"",AVERAGE(F25:F29))</f>
        <v>0.24358974358974358</v>
      </c>
      <c r="D24" s="108"/>
      <c r="E24" s="108"/>
      <c r="F24" s="108"/>
      <c r="G24" s="4">
        <f>IF(C24="","",IF(C24/$E$3&gt;1,1,IF(C24/$E$3&lt;0,0,C24/$E$3)))</f>
        <v>0.71505376344086014</v>
      </c>
      <c r="H24" s="109"/>
      <c r="I24" s="109"/>
      <c r="J24" s="109"/>
    </row>
    <row r="25" spans="2:10" ht="39.950000000000003" customHeight="1" x14ac:dyDescent="0.25">
      <c r="B25" s="25" t="s">
        <v>38</v>
      </c>
      <c r="C25" s="29">
        <v>12</v>
      </c>
      <c r="D25" s="29">
        <v>22</v>
      </c>
      <c r="E25" s="29">
        <v>15</v>
      </c>
      <c r="F25" s="4">
        <f>IF(AND(E25&lt;&gt;"",E25=D25),1,IF(AND(E25&lt;&gt;"",E25=C25),0,IF(D25&gt;=C25,IF(ISERROR(1-(D25-E25)/(D25-C25)),"",IF(1-(D25-E25)/(D25-C25)&gt;1,1,IF(1-(D25-E25)/(D25-C25)&lt;0,0,1-(D25-E25)/(D25-C25)))),IF(ISERROR(1-(C25-E25)/(C25-D25)),"",IF((C25-E25)/(C25-D25)&gt;1,1,IF((C25-E25)/(C25-D25)&lt;0,0, (C25-E25)/(C25-D25)))))))</f>
        <v>0.30000000000000004</v>
      </c>
      <c r="G25" s="4">
        <f>IF(F25="","",IF(F25/$E$3&gt;1,1,IF(F25/$E$3&lt;0,0,F25/$E$3)))</f>
        <v>0.88064516129032266</v>
      </c>
      <c r="H25" s="110"/>
      <c r="I25" s="110"/>
      <c r="J25" s="110"/>
    </row>
    <row r="26" spans="2:10" ht="39.950000000000003" customHeight="1" x14ac:dyDescent="0.25">
      <c r="B26" s="25" t="s">
        <v>39</v>
      </c>
      <c r="C26" s="30">
        <v>0.34</v>
      </c>
      <c r="D26" s="30">
        <v>0.99</v>
      </c>
      <c r="E26" s="30">
        <v>0.62</v>
      </c>
      <c r="F26" s="4">
        <f t="shared" ref="F26:F29" si="6">IF(AND(E26&lt;&gt;"",E26=D26),1,IF(AND(E26&lt;&gt;"",E26=C26),0,IF(D26&gt;=C26,IF(ISERROR(1-(D26-E26)/(D26-C26)),"",IF(1-(D26-E26)/(D26-C26)&gt;1,1,IF(1-(D26-E26)/(D26-C26)&lt;0,0,1-(D26-E26)/(D26-C26)))),IF(ISERROR(1-(C26-E26)/(C26-D26)),"",IF((C26-E26)/(C26-D26)&gt;1,1,IF((C26-E26)/(C26-D26)&lt;0,0, (C26-E26)/(C26-D26)))))))</f>
        <v>0.43076923076923068</v>
      </c>
      <c r="G26" s="4">
        <f t="shared" ref="G26:G29" si="7">IF(F26="","",IF(F26/$E$3&gt;1,1,IF(F26/$E$3&lt;0,0,F26/$E$3)))</f>
        <v>1</v>
      </c>
      <c r="H26" s="110"/>
      <c r="I26" s="110"/>
      <c r="J26" s="110"/>
    </row>
    <row r="27" spans="2:10" ht="39.950000000000003" customHeight="1" x14ac:dyDescent="0.25">
      <c r="B27" s="25" t="s">
        <v>40</v>
      </c>
      <c r="C27" s="29">
        <v>0</v>
      </c>
      <c r="D27" s="29">
        <v>1</v>
      </c>
      <c r="E27" s="29">
        <v>0</v>
      </c>
      <c r="F27" s="4">
        <f t="shared" si="6"/>
        <v>0</v>
      </c>
      <c r="G27" s="4">
        <f t="shared" si="7"/>
        <v>0</v>
      </c>
      <c r="H27" s="110"/>
      <c r="I27" s="110"/>
      <c r="J27" s="110"/>
    </row>
    <row r="28" spans="2:10" ht="39.950000000000003" customHeight="1" x14ac:dyDescent="0.25">
      <c r="B28" s="25"/>
      <c r="C28" s="29"/>
      <c r="D28" s="29"/>
      <c r="E28" s="29"/>
      <c r="F28" s="4" t="str">
        <f t="shared" si="6"/>
        <v/>
      </c>
      <c r="G28" s="4" t="str">
        <f t="shared" si="7"/>
        <v/>
      </c>
      <c r="H28" s="110"/>
      <c r="I28" s="110"/>
      <c r="J28" s="110"/>
    </row>
    <row r="29" spans="2:10" ht="39.950000000000003" customHeight="1" x14ac:dyDescent="0.25">
      <c r="B29" s="25"/>
      <c r="C29" s="29"/>
      <c r="D29" s="29"/>
      <c r="E29" s="29"/>
      <c r="F29" s="4" t="str">
        <f t="shared" si="6"/>
        <v/>
      </c>
      <c r="G29" s="4" t="str">
        <f t="shared" si="7"/>
        <v/>
      </c>
      <c r="H29" s="111"/>
      <c r="I29" s="111"/>
      <c r="J29" s="111"/>
    </row>
    <row r="30" spans="2:10" ht="39.950000000000003" customHeight="1" x14ac:dyDescent="0.25">
      <c r="B30" s="24"/>
      <c r="C30" s="108" t="str">
        <f>IF(ISERR(AVERAGE(F31:F35)),"",AVERAGE(F31:F35))</f>
        <v/>
      </c>
      <c r="D30" s="108"/>
      <c r="E30" s="108"/>
      <c r="F30" s="108"/>
      <c r="G30" s="4" t="str">
        <f>IF(C30="","",IF(C30/$E$3&gt;1,1,IF(C30/$E$3&lt;0,0,C30/$E$3)))</f>
        <v/>
      </c>
      <c r="H30" s="109"/>
      <c r="I30" s="109"/>
      <c r="J30" s="109"/>
    </row>
    <row r="31" spans="2:10" ht="39.950000000000003" customHeight="1" x14ac:dyDescent="0.25">
      <c r="B31" s="25"/>
      <c r="C31" s="29"/>
      <c r="D31" s="29"/>
      <c r="E31" s="29"/>
      <c r="F31" s="4" t="str">
        <f>IF(AND(E31&lt;&gt;"",E31=D31),1,IF(AND(E31&lt;&gt;"",E31=C31),0,IF(D31&gt;=C31,IF(ISERROR(1-(D31-E31)/(D31-C31)),"",IF(1-(D31-E31)/(D31-C31)&gt;1,1,IF(1-(D31-E31)/(D31-C31)&lt;0,0,1-(D31-E31)/(D31-C31)))),IF(ISERROR(1-(C31-E31)/(C31-D31)),"",IF((C31-E31)/(C31-D31)&gt;1,1,IF((C31-E31)/(C31-D31)&lt;0,0, (C31-E31)/(C31-D31)))))))</f>
        <v/>
      </c>
      <c r="G31" s="4" t="str">
        <f>IF(F31="","",IF(F31/$E$3&gt;1,1,IF(F31/$E$3&lt;0,0,F31/$E$3)))</f>
        <v/>
      </c>
      <c r="H31" s="110"/>
      <c r="I31" s="110"/>
      <c r="J31" s="110"/>
    </row>
    <row r="32" spans="2:10" ht="39.950000000000003" customHeight="1" x14ac:dyDescent="0.25">
      <c r="B32" s="25"/>
      <c r="C32" s="30"/>
      <c r="D32" s="30"/>
      <c r="E32" s="30"/>
      <c r="F32" s="4" t="str">
        <f t="shared" ref="F32:F35" si="8">IF(AND(E32&lt;&gt;"",E32=D32),1,IF(AND(E32&lt;&gt;"",E32=C32),0,IF(D32&gt;=C32,IF(ISERROR(1-(D32-E32)/(D32-C32)),"",IF(1-(D32-E32)/(D32-C32)&gt;1,1,IF(1-(D32-E32)/(D32-C32)&lt;0,0,1-(D32-E32)/(D32-C32)))),IF(ISERROR(1-(C32-E32)/(C32-D32)),"",IF((C32-E32)/(C32-D32)&gt;1,1,IF((C32-E32)/(C32-D32)&lt;0,0, (C32-E32)/(C32-D32)))))))</f>
        <v/>
      </c>
      <c r="G32" s="4" t="str">
        <f t="shared" ref="G32:G35" si="9">IF(F32="","",IF(F32/$E$3&gt;1,1,IF(F32/$E$3&lt;0,0,F32/$E$3)))</f>
        <v/>
      </c>
      <c r="H32" s="110"/>
      <c r="I32" s="110"/>
      <c r="J32" s="110"/>
    </row>
    <row r="33" spans="2:10" ht="39.950000000000003" customHeight="1" x14ac:dyDescent="0.25">
      <c r="B33" s="26"/>
      <c r="C33" s="29"/>
      <c r="D33" s="29"/>
      <c r="E33" s="29"/>
      <c r="F33" s="4" t="str">
        <f t="shared" si="8"/>
        <v/>
      </c>
      <c r="G33" s="4" t="str">
        <f t="shared" si="9"/>
        <v/>
      </c>
      <c r="H33" s="110"/>
      <c r="I33" s="110"/>
      <c r="J33" s="110"/>
    </row>
    <row r="34" spans="2:10" ht="39.950000000000003" customHeight="1" x14ac:dyDescent="0.25">
      <c r="B34" s="25"/>
      <c r="C34" s="29"/>
      <c r="D34" s="29"/>
      <c r="E34" s="29"/>
      <c r="F34" s="4" t="str">
        <f t="shared" si="8"/>
        <v/>
      </c>
      <c r="G34" s="4" t="str">
        <f t="shared" si="9"/>
        <v/>
      </c>
      <c r="H34" s="110"/>
      <c r="I34" s="110"/>
      <c r="J34" s="110"/>
    </row>
    <row r="35" spans="2:10" ht="39.950000000000003" customHeight="1" x14ac:dyDescent="0.25">
      <c r="B35" s="25"/>
      <c r="C35" s="29"/>
      <c r="D35" s="29"/>
      <c r="E35" s="29"/>
      <c r="F35" s="4" t="str">
        <f t="shared" si="8"/>
        <v/>
      </c>
      <c r="G35" s="4" t="str">
        <f t="shared" si="9"/>
        <v/>
      </c>
      <c r="H35" s="111"/>
      <c r="I35" s="111"/>
      <c r="J35" s="111"/>
    </row>
  </sheetData>
  <sheetProtection sheet="1" objects="1" scenarios="1" formatCells="0"/>
  <mergeCells count="22">
    <mergeCell ref="C3:D3"/>
    <mergeCell ref="I24:I29"/>
    <mergeCell ref="J24:J29"/>
    <mergeCell ref="H30:H35"/>
    <mergeCell ref="I30:I35"/>
    <mergeCell ref="J30:J35"/>
    <mergeCell ref="E3:F3"/>
    <mergeCell ref="I6:I11"/>
    <mergeCell ref="J6:J11"/>
    <mergeCell ref="H12:H17"/>
    <mergeCell ref="I12:I17"/>
    <mergeCell ref="J12:J17"/>
    <mergeCell ref="H18:H23"/>
    <mergeCell ref="I18:I23"/>
    <mergeCell ref="J18:J23"/>
    <mergeCell ref="C6:F6"/>
    <mergeCell ref="C12:F12"/>
    <mergeCell ref="C18:F18"/>
    <mergeCell ref="C24:F24"/>
    <mergeCell ref="C30:F30"/>
    <mergeCell ref="H6:H11"/>
    <mergeCell ref="H24:H29"/>
  </mergeCells>
  <conditionalFormatting sqref="C6 F7:G11">
    <cfRule type="cellIs" dxfId="353" priority="255" operator="greaterThanOrEqual">
      <formula>0.8</formula>
    </cfRule>
    <cfRule type="cellIs" dxfId="352" priority="256" operator="greaterThanOrEqual">
      <formula>0.6</formula>
    </cfRule>
    <cfRule type="cellIs" dxfId="351" priority="257" operator="lessThan">
      <formula>0.6</formula>
    </cfRule>
  </conditionalFormatting>
  <conditionalFormatting sqref="E3">
    <cfRule type="dataBar" priority="242">
      <dataBar>
        <cfvo type="num" val="0"/>
        <cfvo type="num" val="1"/>
        <color rgb="FF638EC6"/>
      </dataBar>
      <extLst>
        <ext xmlns:x14="http://schemas.microsoft.com/office/spreadsheetml/2009/9/main" uri="{B025F937-C7B1-47D3-B67F-A62EFF666E3E}">
          <x14:id>{E041E20B-4C8E-4E6E-8EF3-B07ECF714AD3}</x14:id>
        </ext>
      </extLst>
    </cfRule>
  </conditionalFormatting>
  <conditionalFormatting sqref="F7:G11">
    <cfRule type="cellIs" priority="235" stopIfTrue="1" operator="equal">
      <formula>""</formula>
    </cfRule>
  </conditionalFormatting>
  <conditionalFormatting sqref="C18">
    <cfRule type="cellIs" dxfId="350" priority="209" operator="greaterThanOrEqual">
      <formula>0.8</formula>
    </cfRule>
    <cfRule type="cellIs" dxfId="349" priority="210" operator="greaterThanOrEqual">
      <formula>0.6</formula>
    </cfRule>
    <cfRule type="cellIs" dxfId="348" priority="211" operator="lessThan">
      <formula>0.6</formula>
    </cfRule>
  </conditionalFormatting>
  <conditionalFormatting sqref="C12">
    <cfRule type="cellIs" dxfId="347" priority="198" operator="greaterThanOrEqual">
      <formula>0.8</formula>
    </cfRule>
    <cfRule type="cellIs" dxfId="346" priority="199" operator="greaterThanOrEqual">
      <formula>0.6</formula>
    </cfRule>
    <cfRule type="cellIs" dxfId="345" priority="200" operator="lessThan">
      <formula>0.6</formula>
    </cfRule>
  </conditionalFormatting>
  <conditionalFormatting sqref="C6:F6">
    <cfRule type="cellIs" priority="201" stopIfTrue="1" operator="equal">
      <formula>""</formula>
    </cfRule>
  </conditionalFormatting>
  <conditionalFormatting sqref="C12:F12">
    <cfRule type="cellIs" priority="197" stopIfTrue="1" operator="equal">
      <formula>""</formula>
    </cfRule>
  </conditionalFormatting>
  <conditionalFormatting sqref="C24">
    <cfRule type="cellIs" dxfId="344" priority="194" operator="greaterThanOrEqual">
      <formula>0.8</formula>
    </cfRule>
    <cfRule type="cellIs" dxfId="343" priority="195" operator="greaterThanOrEqual">
      <formula>0.6</formula>
    </cfRule>
    <cfRule type="cellIs" dxfId="342" priority="196" operator="lessThan">
      <formula>0.6</formula>
    </cfRule>
  </conditionalFormatting>
  <conditionalFormatting sqref="C24:F24">
    <cfRule type="cellIs" priority="193" stopIfTrue="1" operator="equal">
      <formula>""</formula>
    </cfRule>
  </conditionalFormatting>
  <conditionalFormatting sqref="C30">
    <cfRule type="cellIs" dxfId="341" priority="190" operator="greaterThanOrEqual">
      <formula>0.8</formula>
    </cfRule>
    <cfRule type="cellIs" dxfId="340" priority="191" operator="greaterThanOrEqual">
      <formula>0.6</formula>
    </cfRule>
    <cfRule type="cellIs" dxfId="339" priority="192" operator="lessThan">
      <formula>0.6</formula>
    </cfRule>
  </conditionalFormatting>
  <conditionalFormatting sqref="C30:F30">
    <cfRule type="cellIs" priority="189" stopIfTrue="1" operator="equal">
      <formula>""</formula>
    </cfRule>
  </conditionalFormatting>
  <conditionalFormatting sqref="G6">
    <cfRule type="cellIs" dxfId="338" priority="98" operator="greaterThanOrEqual">
      <formula>0.8</formula>
    </cfRule>
    <cfRule type="cellIs" dxfId="337" priority="99" operator="greaterThanOrEqual">
      <formula>0.6</formula>
    </cfRule>
    <cfRule type="cellIs" dxfId="336" priority="100" operator="lessThan">
      <formula>0.6</formula>
    </cfRule>
  </conditionalFormatting>
  <conditionalFormatting sqref="G6">
    <cfRule type="cellIs" priority="97" stopIfTrue="1" operator="equal">
      <formula>""</formula>
    </cfRule>
  </conditionalFormatting>
  <conditionalFormatting sqref="G24">
    <cfRule type="cellIs" priority="49" stopIfTrue="1" operator="equal">
      <formula>""</formula>
    </cfRule>
  </conditionalFormatting>
  <conditionalFormatting sqref="G30">
    <cfRule type="cellIs" dxfId="335" priority="46" operator="greaterThanOrEqual">
      <formula>0.8</formula>
    </cfRule>
    <cfRule type="cellIs" dxfId="334" priority="47" operator="greaterThanOrEqual">
      <formula>0.6</formula>
    </cfRule>
    <cfRule type="cellIs" dxfId="333" priority="48" operator="lessThan">
      <formula>0.6</formula>
    </cfRule>
  </conditionalFormatting>
  <conditionalFormatting sqref="G30">
    <cfRule type="cellIs" priority="45" stopIfTrue="1" operator="equal">
      <formula>""</formula>
    </cfRule>
  </conditionalFormatting>
  <conditionalFormatting sqref="G24">
    <cfRule type="cellIs" dxfId="332" priority="50" operator="greaterThanOrEqual">
      <formula>0.8</formula>
    </cfRule>
    <cfRule type="cellIs" dxfId="331" priority="51" operator="greaterThanOrEqual">
      <formula>0.6</formula>
    </cfRule>
    <cfRule type="cellIs" dxfId="330" priority="52" operator="lessThan">
      <formula>0.6</formula>
    </cfRule>
  </conditionalFormatting>
  <conditionalFormatting sqref="G18">
    <cfRule type="cellIs" dxfId="329" priority="58" operator="greaterThanOrEqual">
      <formula>0.8</formula>
    </cfRule>
    <cfRule type="cellIs" dxfId="328" priority="59" operator="greaterThanOrEqual">
      <formula>0.6</formula>
    </cfRule>
    <cfRule type="cellIs" dxfId="327" priority="60" operator="lessThan">
      <formula>0.6</formula>
    </cfRule>
  </conditionalFormatting>
  <conditionalFormatting sqref="G18">
    <cfRule type="cellIs" priority="57" stopIfTrue="1" operator="equal">
      <formula>""</formula>
    </cfRule>
  </conditionalFormatting>
  <conditionalFormatting sqref="G25:G29">
    <cfRule type="cellIs" dxfId="326" priority="22" operator="greaterThanOrEqual">
      <formula>0.8</formula>
    </cfRule>
    <cfRule type="cellIs" dxfId="325" priority="23" operator="greaterThanOrEqual">
      <formula>0.6</formula>
    </cfRule>
    <cfRule type="cellIs" dxfId="324" priority="24" operator="lessThan">
      <formula>0.6</formula>
    </cfRule>
  </conditionalFormatting>
  <conditionalFormatting sqref="G25:G29">
    <cfRule type="cellIs" priority="21" stopIfTrue="1" operator="equal">
      <formula>""</formula>
    </cfRule>
  </conditionalFormatting>
  <conditionalFormatting sqref="G12">
    <cfRule type="cellIs" dxfId="323" priority="54" operator="greaterThanOrEqual">
      <formula>0.8</formula>
    </cfRule>
    <cfRule type="cellIs" dxfId="322" priority="55" operator="greaterThanOrEqual">
      <formula>0.6</formula>
    </cfRule>
    <cfRule type="cellIs" dxfId="321" priority="56" operator="lessThan">
      <formula>0.6</formula>
    </cfRule>
  </conditionalFormatting>
  <conditionalFormatting sqref="G12">
    <cfRule type="cellIs" priority="53" stopIfTrue="1" operator="equal">
      <formula>""</formula>
    </cfRule>
  </conditionalFormatting>
  <conditionalFormatting sqref="G13:G17">
    <cfRule type="cellIs" dxfId="320" priority="42" operator="greaterThanOrEqual">
      <formula>0.8</formula>
    </cfRule>
    <cfRule type="cellIs" dxfId="319" priority="43" operator="greaterThanOrEqual">
      <formula>0.6</formula>
    </cfRule>
    <cfRule type="cellIs" dxfId="318" priority="44" operator="lessThan">
      <formula>0.6</formula>
    </cfRule>
  </conditionalFormatting>
  <conditionalFormatting sqref="G13:G17">
    <cfRule type="cellIs" priority="41" stopIfTrue="1" operator="equal">
      <formula>""</formula>
    </cfRule>
  </conditionalFormatting>
  <conditionalFormatting sqref="G19:G23">
    <cfRule type="cellIs" dxfId="317" priority="38" operator="greaterThanOrEqual">
      <formula>0.8</formula>
    </cfRule>
    <cfRule type="cellIs" dxfId="316" priority="39" operator="greaterThanOrEqual">
      <formula>0.6</formula>
    </cfRule>
    <cfRule type="cellIs" dxfId="315" priority="40" operator="lessThan">
      <formula>0.6</formula>
    </cfRule>
  </conditionalFormatting>
  <conditionalFormatting sqref="G19:G23">
    <cfRule type="cellIs" priority="37" stopIfTrue="1" operator="equal">
      <formula>""</formula>
    </cfRule>
  </conditionalFormatting>
  <conditionalFormatting sqref="G31:G35">
    <cfRule type="cellIs" dxfId="314" priority="18" operator="greaterThanOrEqual">
      <formula>0.8</formula>
    </cfRule>
    <cfRule type="cellIs" dxfId="313" priority="19" operator="greaterThanOrEqual">
      <formula>0.6</formula>
    </cfRule>
    <cfRule type="cellIs" dxfId="312" priority="20" operator="lessThan">
      <formula>0.6</formula>
    </cfRule>
  </conditionalFormatting>
  <conditionalFormatting sqref="G31:G35">
    <cfRule type="cellIs" priority="17" stopIfTrue="1" operator="equal">
      <formula>""</formula>
    </cfRule>
  </conditionalFormatting>
  <conditionalFormatting sqref="F13:F17">
    <cfRule type="cellIs" dxfId="311" priority="14" operator="greaterThanOrEqual">
      <formula>0.8</formula>
    </cfRule>
    <cfRule type="cellIs" dxfId="310" priority="15" operator="greaterThanOrEqual">
      <formula>0.6</formula>
    </cfRule>
    <cfRule type="cellIs" dxfId="309" priority="16" operator="lessThan">
      <formula>0.6</formula>
    </cfRule>
  </conditionalFormatting>
  <conditionalFormatting sqref="F13:F17">
    <cfRule type="cellIs" priority="13" stopIfTrue="1" operator="equal">
      <formula>""</formula>
    </cfRule>
  </conditionalFormatting>
  <conditionalFormatting sqref="F19:F23">
    <cfRule type="cellIs" dxfId="308" priority="10" operator="greaterThanOrEqual">
      <formula>0.8</formula>
    </cfRule>
    <cfRule type="cellIs" dxfId="307" priority="11" operator="greaterThanOrEqual">
      <formula>0.6</formula>
    </cfRule>
    <cfRule type="cellIs" dxfId="306" priority="12" operator="lessThan">
      <formula>0.6</formula>
    </cfRule>
  </conditionalFormatting>
  <conditionalFormatting sqref="F19:F23">
    <cfRule type="cellIs" priority="9" stopIfTrue="1" operator="equal">
      <formula>""</formula>
    </cfRule>
  </conditionalFormatting>
  <conditionalFormatting sqref="F25:F29">
    <cfRule type="cellIs" dxfId="305" priority="6" operator="greaterThanOrEqual">
      <formula>0.8</formula>
    </cfRule>
    <cfRule type="cellIs" dxfId="304" priority="7" operator="greaterThanOrEqual">
      <formula>0.6</formula>
    </cfRule>
    <cfRule type="cellIs" dxfId="303" priority="8" operator="lessThan">
      <formula>0.6</formula>
    </cfRule>
  </conditionalFormatting>
  <conditionalFormatting sqref="F25:F29">
    <cfRule type="cellIs" priority="5" stopIfTrue="1" operator="equal">
      <formula>""</formula>
    </cfRule>
  </conditionalFormatting>
  <conditionalFormatting sqref="F31:F35">
    <cfRule type="cellIs" dxfId="302" priority="2" operator="greaterThanOrEqual">
      <formula>0.8</formula>
    </cfRule>
    <cfRule type="cellIs" dxfId="301" priority="3" operator="greaterThanOrEqual">
      <formula>0.6</formula>
    </cfRule>
    <cfRule type="cellIs" dxfId="300" priority="4" operator="lessThan">
      <formula>0.6</formula>
    </cfRule>
  </conditionalFormatting>
  <conditionalFormatting sqref="F31:F35">
    <cfRule type="cellIs" priority="1" stopIfTrue="1" operator="equal">
      <formula>""</formula>
    </cfRule>
  </conditionalFormatting>
  <pageMargins left="0.7" right="0.7" top="0.75" bottom="0.75" header="0.3" footer="0.3"/>
  <pageSetup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dataBar" id="{E041E20B-4C8E-4E6E-8EF3-B07ECF714AD3}">
            <x14:dataBar minLength="0" maxLength="100" gradient="0">
              <x14:cfvo type="num">
                <xm:f>0</xm:f>
              </x14:cfvo>
              <x14:cfvo type="num">
                <xm:f>1</xm:f>
              </x14:cfvo>
              <x14:negativeFillColor rgb="FFFF0000"/>
              <x14:axisColor rgb="FF000000"/>
            </x14:dataBar>
          </x14:cfRule>
          <xm:sqref>E3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67513-5E13-426F-BD13-DB99978FB320}">
  <sheetPr>
    <tabColor theme="4" tint="0.59999389629810485"/>
  </sheetPr>
  <dimension ref="B2:K35"/>
  <sheetViews>
    <sheetView workbookViewId="0">
      <selection activeCell="B1" sqref="B1"/>
    </sheetView>
  </sheetViews>
  <sheetFormatPr defaultColWidth="9.140625" defaultRowHeight="15" x14ac:dyDescent="0.25"/>
  <cols>
    <col min="1" max="1" width="3.7109375" style="2" customWidth="1"/>
    <col min="2" max="2" width="40.7109375" style="2" customWidth="1"/>
    <col min="3" max="8" width="15.7109375" style="2" customWidth="1"/>
    <col min="9" max="11" width="30.7109375" style="2" customWidth="1"/>
    <col min="12" max="16384" width="9.140625" style="2"/>
  </cols>
  <sheetData>
    <row r="2" spans="2:11" s="3" customFormat="1" ht="24.95" customHeight="1" x14ac:dyDescent="0.25">
      <c r="B2" s="10" t="str">
        <f>Setup!C10 &amp; " OKRs"</f>
        <v>Marketing OKRs</v>
      </c>
      <c r="C2" s="10"/>
    </row>
    <row r="3" spans="2:11" s="3" customFormat="1" ht="24.95" customHeight="1" x14ac:dyDescent="0.25">
      <c r="B3" s="3" t="str">
        <f>TEXT(Setup!C11,"mmmm d") &amp; " - " &amp; TEXT(Setup!C12,"mmmm d, yyyy")</f>
        <v>April 1 - June 30, 2021</v>
      </c>
      <c r="C3" s="112" t="str">
        <f>"Review Date: "&amp; TEXT(Setup!$C$4, "mmmm dd, yyyy")</f>
        <v>Review Date: May 05, 2021</v>
      </c>
      <c r="D3" s="112"/>
      <c r="E3" s="113">
        <f>(Setup!C4-Setup!C11)/(Setup!C12-Setup!C11)</f>
        <v>0.37777777777777777</v>
      </c>
      <c r="F3" s="113"/>
      <c r="G3" s="48" t="str">
        <f>Setup!C12-Setup!$C$4 &amp; " Days To Go"</f>
        <v>56 Days To Go</v>
      </c>
      <c r="H3" s="48"/>
    </row>
    <row r="4" spans="2:11" ht="20.100000000000001" customHeight="1" x14ac:dyDescent="0.25"/>
    <row r="5" spans="2:11" s="6" customFormat="1" ht="24.95" customHeight="1" x14ac:dyDescent="0.25">
      <c r="C5" s="13" t="s">
        <v>21</v>
      </c>
      <c r="D5" s="7" t="s">
        <v>13</v>
      </c>
      <c r="E5" s="7" t="s">
        <v>14</v>
      </c>
      <c r="F5" s="7" t="s">
        <v>15</v>
      </c>
      <c r="G5" s="7" t="s">
        <v>16</v>
      </c>
      <c r="H5" s="7" t="s">
        <v>93</v>
      </c>
      <c r="I5" s="7" t="s">
        <v>17</v>
      </c>
      <c r="J5" s="7" t="s">
        <v>18</v>
      </c>
      <c r="K5" s="7" t="s">
        <v>19</v>
      </c>
    </row>
    <row r="6" spans="2:11" s="3" customFormat="1" ht="39.950000000000003" customHeight="1" x14ac:dyDescent="0.25">
      <c r="B6" s="32" t="s">
        <v>44</v>
      </c>
      <c r="C6" s="114" t="s">
        <v>25</v>
      </c>
      <c r="D6" s="108">
        <f>IF(ISERR(AVERAGE(G7:G11)),"",AVERAGE(G7:G11))</f>
        <v>0.64333333333333331</v>
      </c>
      <c r="E6" s="108"/>
      <c r="F6" s="108"/>
      <c r="G6" s="108"/>
      <c r="H6" s="4">
        <f>IF(D6="","",IF(D6/$E$3&gt;1,1,IF(D6/$E$3&lt;0,0,D6/$E$3)))</f>
        <v>1</v>
      </c>
      <c r="I6" s="117"/>
      <c r="J6" s="117"/>
      <c r="K6" s="117"/>
    </row>
    <row r="7" spans="2:11" s="3" customFormat="1" ht="39.950000000000003" customHeight="1" x14ac:dyDescent="0.25">
      <c r="B7" s="33" t="s">
        <v>45</v>
      </c>
      <c r="C7" s="115"/>
      <c r="D7" s="27">
        <v>0</v>
      </c>
      <c r="E7" s="28">
        <v>150</v>
      </c>
      <c r="F7" s="28">
        <v>125</v>
      </c>
      <c r="G7" s="4">
        <f>IF(AND(F7&lt;&gt;"",F7=E7),1,IF(AND(F7&lt;&gt;"",F7=D7),0,IF(E7&gt;=D7,IF(ISERROR(1-(E7-F7)/(E7-D7)),"",IF(1-(E7-F7)/(E7-D7)&gt;1,1,IF(1-(E7-F7)/(E7-D7)&lt;0,0,1-(E7-F7)/(E7-D7)))),IF(ISERROR(1-(D7-F7)/(D7-E7)),"",IF((D7-F7)/(D7-E7)&gt;1,1,IF((D7-F7)/(D7-E7)&lt;0,0, (D7-F7)/(D7-E7)))))))</f>
        <v>0.83333333333333337</v>
      </c>
      <c r="H7" s="4">
        <f>IF(G7="","",IF(G7/$E$3&gt;1,1,IF(G7/$E$3&lt;0,0,G7/$E$3)))</f>
        <v>1</v>
      </c>
      <c r="I7" s="118"/>
      <c r="J7" s="118"/>
      <c r="K7" s="118"/>
    </row>
    <row r="8" spans="2:11" s="3" customFormat="1" ht="39.950000000000003" customHeight="1" x14ac:dyDescent="0.25">
      <c r="B8" s="33" t="s">
        <v>46</v>
      </c>
      <c r="C8" s="115"/>
      <c r="D8" s="27">
        <v>0</v>
      </c>
      <c r="E8" s="28">
        <v>100</v>
      </c>
      <c r="F8" s="28">
        <v>56</v>
      </c>
      <c r="G8" s="4">
        <f t="shared" ref="G8:G11" si="0">IF(AND(F8&lt;&gt;"",F8=E8),1,IF(AND(F8&lt;&gt;"",F8=D8),0,IF(E8&gt;=D8,IF(ISERROR(1-(E8-F8)/(E8-D8)),"",IF(1-(E8-F8)/(E8-D8)&gt;1,1,IF(1-(E8-F8)/(E8-D8)&lt;0,0,1-(E8-F8)/(E8-D8)))),IF(ISERROR(1-(D8-F8)/(D8-E8)),"",IF((D8-F8)/(D8-E8)&gt;1,1,IF((D8-F8)/(D8-E8)&lt;0,0, (D8-F8)/(D8-E8)))))))</f>
        <v>0.56000000000000005</v>
      </c>
      <c r="H8" s="4">
        <f t="shared" ref="H8:H11" si="1">IF(G8="","",IF(G8/$E$3&gt;1,1,IF(G8/$E$3&lt;0,0,G8/$E$3)))</f>
        <v>1</v>
      </c>
      <c r="I8" s="118"/>
      <c r="J8" s="118"/>
      <c r="K8" s="118"/>
    </row>
    <row r="9" spans="2:11" s="3" customFormat="1" ht="39.950000000000003" customHeight="1" x14ac:dyDescent="0.25">
      <c r="B9" s="33" t="s">
        <v>47</v>
      </c>
      <c r="C9" s="115"/>
      <c r="D9" s="29">
        <v>0</v>
      </c>
      <c r="E9" s="29">
        <v>50</v>
      </c>
      <c r="F9" s="29">
        <v>45</v>
      </c>
      <c r="G9" s="4">
        <f t="shared" si="0"/>
        <v>0.9</v>
      </c>
      <c r="H9" s="4">
        <f t="shared" si="1"/>
        <v>1</v>
      </c>
      <c r="I9" s="118"/>
      <c r="J9" s="118"/>
      <c r="K9" s="118"/>
    </row>
    <row r="10" spans="2:11" s="3" customFormat="1" ht="39.950000000000003" customHeight="1" x14ac:dyDescent="0.25">
      <c r="B10" s="33" t="s">
        <v>58</v>
      </c>
      <c r="C10" s="115"/>
      <c r="D10" s="29">
        <v>0</v>
      </c>
      <c r="E10" s="29">
        <v>25</v>
      </c>
      <c r="F10" s="29">
        <v>7</v>
      </c>
      <c r="G10" s="4">
        <f t="shared" si="0"/>
        <v>0.28000000000000003</v>
      </c>
      <c r="H10" s="4">
        <f t="shared" si="1"/>
        <v>0.74117647058823544</v>
      </c>
      <c r="I10" s="118"/>
      <c r="J10" s="118"/>
      <c r="K10" s="118"/>
    </row>
    <row r="11" spans="2:11" s="3" customFormat="1" ht="39.950000000000003" customHeight="1" x14ac:dyDescent="0.25">
      <c r="B11" s="25"/>
      <c r="C11" s="116"/>
      <c r="D11" s="29"/>
      <c r="E11" s="29"/>
      <c r="F11" s="29"/>
      <c r="G11" s="4" t="str">
        <f t="shared" si="0"/>
        <v/>
      </c>
      <c r="H11" s="4" t="str">
        <f t="shared" si="1"/>
        <v/>
      </c>
      <c r="I11" s="119"/>
      <c r="J11" s="119"/>
      <c r="K11" s="119"/>
    </row>
    <row r="12" spans="2:11" ht="39.950000000000003" customHeight="1" x14ac:dyDescent="0.25">
      <c r="B12" s="32" t="s">
        <v>48</v>
      </c>
      <c r="C12" s="114" t="s">
        <v>25</v>
      </c>
      <c r="D12" s="108">
        <f>IF(ISERR(AVERAGE(G13:G17)),"",AVERAGE(G13:G17))</f>
        <v>0.49666666666666665</v>
      </c>
      <c r="E12" s="108"/>
      <c r="F12" s="108"/>
      <c r="G12" s="108"/>
      <c r="H12" s="4">
        <f>IF(D12="","",IF(D12/$E$3&gt;1,1,IF(D12/$E$3&lt;0,0,D12/$E$3)))</f>
        <v>1</v>
      </c>
      <c r="I12" s="117"/>
      <c r="J12" s="117"/>
      <c r="K12" s="117"/>
    </row>
    <row r="13" spans="2:11" ht="39.950000000000003" customHeight="1" x14ac:dyDescent="0.25">
      <c r="B13" s="33" t="s">
        <v>49</v>
      </c>
      <c r="C13" s="115"/>
      <c r="D13" s="29">
        <v>0</v>
      </c>
      <c r="E13" s="29">
        <v>100</v>
      </c>
      <c r="F13" s="29">
        <v>34</v>
      </c>
      <c r="G13" s="4">
        <f>IF(AND(F13&lt;&gt;"",F13=E13),1,IF(AND(F13&lt;&gt;"",F13=D13),0,IF(E13&gt;=D13,IF(ISERROR(1-(E13-F13)/(E13-D13)),"",IF(1-(E13-F13)/(E13-D13)&gt;1,1,IF(1-(E13-F13)/(E13-D13)&lt;0,0,1-(E13-F13)/(E13-D13)))),IF(ISERROR(1-(D13-F13)/(D13-E13)),"",IF((D13-F13)/(D13-E13)&gt;1,1,IF((D13-F13)/(D13-E13)&lt;0,0, (D13-F13)/(D13-E13)))))))</f>
        <v>0.33999999999999997</v>
      </c>
      <c r="H13" s="4">
        <f>IF(G13="","",IF(G13/$E$3&gt;1,1,IF(G13/$E$3&lt;0,0,G13/$E$3)))</f>
        <v>0.89999999999999991</v>
      </c>
      <c r="I13" s="118"/>
      <c r="J13" s="118"/>
      <c r="K13" s="118"/>
    </row>
    <row r="14" spans="2:11" ht="39.950000000000003" customHeight="1" x14ac:dyDescent="0.25">
      <c r="B14" s="33" t="s">
        <v>50</v>
      </c>
      <c r="C14" s="115"/>
      <c r="D14" s="30">
        <v>0</v>
      </c>
      <c r="E14" s="30">
        <v>-0.2</v>
      </c>
      <c r="F14" s="30">
        <v>-0.14000000000000001</v>
      </c>
      <c r="G14" s="4">
        <f t="shared" ref="G14:G17" si="2">IF(AND(F14&lt;&gt;"",F14=E14),1,IF(AND(F14&lt;&gt;"",F14=D14),0,IF(E14&gt;=D14,IF(ISERROR(1-(E14-F14)/(E14-D14)),"",IF(1-(E14-F14)/(E14-D14)&gt;1,1,IF(1-(E14-F14)/(E14-D14)&lt;0,0,1-(E14-F14)/(E14-D14)))),IF(ISERROR(1-(D14-F14)/(D14-E14)),"",IF((D14-F14)/(D14-E14)&gt;1,1,IF((D14-F14)/(D14-E14)&lt;0,0, (D14-F14)/(D14-E14)))))))</f>
        <v>0.70000000000000007</v>
      </c>
      <c r="H14" s="4">
        <f t="shared" ref="H14:H17" si="3">IF(G14="","",IF(G14/$E$3&gt;1,1,IF(G14/$E$3&lt;0,0,G14/$E$3)))</f>
        <v>1</v>
      </c>
      <c r="I14" s="118"/>
      <c r="J14" s="118"/>
      <c r="K14" s="118"/>
    </row>
    <row r="15" spans="2:11" ht="39.950000000000003" customHeight="1" x14ac:dyDescent="0.25">
      <c r="B15" s="33" t="s">
        <v>51</v>
      </c>
      <c r="C15" s="115"/>
      <c r="D15" s="31">
        <v>0</v>
      </c>
      <c r="E15" s="30">
        <v>1</v>
      </c>
      <c r="F15" s="30">
        <v>0.45</v>
      </c>
      <c r="G15" s="4">
        <f t="shared" si="2"/>
        <v>0.44999999999999996</v>
      </c>
      <c r="H15" s="4">
        <f t="shared" si="3"/>
        <v>1</v>
      </c>
      <c r="I15" s="118"/>
      <c r="J15" s="118"/>
      <c r="K15" s="118"/>
    </row>
    <row r="16" spans="2:11" ht="39.950000000000003" customHeight="1" x14ac:dyDescent="0.25">
      <c r="B16" s="25"/>
      <c r="C16" s="115"/>
      <c r="D16" s="29"/>
      <c r="E16" s="29"/>
      <c r="F16" s="29"/>
      <c r="G16" s="4" t="str">
        <f t="shared" si="2"/>
        <v/>
      </c>
      <c r="H16" s="4" t="str">
        <f t="shared" si="3"/>
        <v/>
      </c>
      <c r="I16" s="118"/>
      <c r="J16" s="118"/>
      <c r="K16" s="118"/>
    </row>
    <row r="17" spans="2:11" ht="39.950000000000003" customHeight="1" x14ac:dyDescent="0.25">
      <c r="B17" s="25"/>
      <c r="C17" s="116"/>
      <c r="D17" s="29"/>
      <c r="E17" s="29"/>
      <c r="F17" s="29"/>
      <c r="G17" s="4" t="str">
        <f t="shared" si="2"/>
        <v/>
      </c>
      <c r="H17" s="4" t="str">
        <f t="shared" si="3"/>
        <v/>
      </c>
      <c r="I17" s="119"/>
      <c r="J17" s="119"/>
      <c r="K17" s="119"/>
    </row>
    <row r="18" spans="2:11" ht="39.950000000000003" customHeight="1" x14ac:dyDescent="0.25">
      <c r="B18" s="32" t="s">
        <v>52</v>
      </c>
      <c r="C18" s="114" t="s">
        <v>43</v>
      </c>
      <c r="D18" s="120">
        <f>IF(ISERR(AVERAGE(G19:G23)),"",AVERAGE(G19:G23))</f>
        <v>0.49615384615384611</v>
      </c>
      <c r="E18" s="121"/>
      <c r="F18" s="121"/>
      <c r="G18" s="122"/>
      <c r="H18" s="4">
        <f>IF(D18="","",IF(D18/$E$3&gt;1,1,IF(D18/$E$3&lt;0,0,D18/$E$3)))</f>
        <v>1</v>
      </c>
      <c r="I18" s="117"/>
      <c r="J18" s="117"/>
      <c r="K18" s="117"/>
    </row>
    <row r="19" spans="2:11" ht="39.950000000000003" customHeight="1" x14ac:dyDescent="0.25">
      <c r="B19" s="33" t="s">
        <v>53</v>
      </c>
      <c r="C19" s="115"/>
      <c r="D19" s="29">
        <v>0</v>
      </c>
      <c r="E19" s="29">
        <v>1</v>
      </c>
      <c r="F19" s="29">
        <v>0</v>
      </c>
      <c r="G19" s="4">
        <f>IF(AND(F19&lt;&gt;"",F19=E19),1,IF(AND(F19&lt;&gt;"",F19=D19),0,IF(E19&gt;=D19,IF(ISERROR(1-(E19-F19)/(E19-D19)),"",IF(1-(E19-F19)/(E19-D19)&gt;1,1,IF(1-(E19-F19)/(E19-D19)&lt;0,0,1-(E19-F19)/(E19-D19)))),IF(ISERROR(1-(D19-F19)/(D19-E19)),"",IF((D19-F19)/(D19-E19)&gt;1,1,IF((D19-F19)/(D19-E19)&lt;0,0, (D19-F19)/(D19-E19)))))))</f>
        <v>0</v>
      </c>
      <c r="H19" s="4">
        <f>IF(G19="","",IF(G19/$E$3&gt;1,1,IF(G19/$E$3&lt;0,0,G19/$E$3)))</f>
        <v>0</v>
      </c>
      <c r="I19" s="118"/>
      <c r="J19" s="118"/>
      <c r="K19" s="118"/>
    </row>
    <row r="20" spans="2:11" ht="39.950000000000003" customHeight="1" x14ac:dyDescent="0.25">
      <c r="B20" s="33" t="s">
        <v>54</v>
      </c>
      <c r="C20" s="115"/>
      <c r="D20" s="27">
        <v>0</v>
      </c>
      <c r="E20" s="27">
        <v>26</v>
      </c>
      <c r="F20" s="27">
        <v>34</v>
      </c>
      <c r="G20" s="4">
        <f t="shared" ref="G20:G23" si="4">IF(AND(F20&lt;&gt;"",F20=E20),1,IF(AND(F20&lt;&gt;"",F20=D20),0,IF(E20&gt;=D20,IF(ISERROR(1-(E20-F20)/(E20-D20)),"",IF(1-(E20-F20)/(E20-D20)&gt;1,1,IF(1-(E20-F20)/(E20-D20)&lt;0,0,1-(E20-F20)/(E20-D20)))),IF(ISERROR(1-(D20-F20)/(D20-E20)),"",IF((D20-F20)/(D20-E20)&gt;1,1,IF((D20-F20)/(D20-E20)&lt;0,0, (D20-F20)/(D20-E20)))))))</f>
        <v>1</v>
      </c>
      <c r="H20" s="4">
        <f t="shared" ref="H20:H23" si="5">IF(G20="","",IF(G20/$E$3&gt;1,1,IF(G20/$E$3&lt;0,0,G20/$E$3)))</f>
        <v>1</v>
      </c>
      <c r="I20" s="118"/>
      <c r="J20" s="118"/>
      <c r="K20" s="118"/>
    </row>
    <row r="21" spans="2:11" ht="39.950000000000003" customHeight="1" x14ac:dyDescent="0.25">
      <c r="B21" s="33" t="s">
        <v>55</v>
      </c>
      <c r="C21" s="115"/>
      <c r="D21" s="29">
        <v>0</v>
      </c>
      <c r="E21" s="29">
        <v>13</v>
      </c>
      <c r="F21" s="29">
        <v>5</v>
      </c>
      <c r="G21" s="4">
        <f t="shared" si="4"/>
        <v>0.38461538461538458</v>
      </c>
      <c r="H21" s="4">
        <f t="shared" si="5"/>
        <v>1</v>
      </c>
      <c r="I21" s="118"/>
      <c r="J21" s="118"/>
      <c r="K21" s="118"/>
    </row>
    <row r="22" spans="2:11" ht="39.950000000000003" customHeight="1" x14ac:dyDescent="0.25">
      <c r="B22" s="33" t="s">
        <v>56</v>
      </c>
      <c r="C22" s="115"/>
      <c r="D22" s="30">
        <v>0</v>
      </c>
      <c r="E22" s="30">
        <v>0.2</v>
      </c>
      <c r="F22" s="30">
        <v>0.12</v>
      </c>
      <c r="G22" s="4">
        <f t="shared" si="4"/>
        <v>0.59999999999999987</v>
      </c>
      <c r="H22" s="4">
        <f t="shared" si="5"/>
        <v>1</v>
      </c>
      <c r="I22" s="118"/>
      <c r="J22" s="118"/>
      <c r="K22" s="118"/>
    </row>
    <row r="23" spans="2:11" ht="39.950000000000003" customHeight="1" x14ac:dyDescent="0.25">
      <c r="B23" s="25"/>
      <c r="C23" s="116"/>
      <c r="D23" s="29"/>
      <c r="E23" s="29"/>
      <c r="F23" s="29"/>
      <c r="G23" s="4" t="str">
        <f t="shared" si="4"/>
        <v/>
      </c>
      <c r="H23" s="4" t="str">
        <f t="shared" si="5"/>
        <v/>
      </c>
      <c r="I23" s="119"/>
      <c r="J23" s="119"/>
      <c r="K23" s="119"/>
    </row>
    <row r="24" spans="2:11" ht="39.950000000000003" customHeight="1" x14ac:dyDescent="0.25">
      <c r="B24" s="24"/>
      <c r="C24" s="114" t="s">
        <v>22</v>
      </c>
      <c r="D24" s="108" t="str">
        <f>IF(ISERR(AVERAGE(G25:G29)),"",AVERAGE(G25:G29))</f>
        <v/>
      </c>
      <c r="E24" s="108"/>
      <c r="F24" s="108"/>
      <c r="G24" s="108"/>
      <c r="H24" s="4" t="str">
        <f>IF(D24="","",IF(D24/$E$3&gt;1,1,IF(D24/$E$3&lt;0,0,D24/$E$3)))</f>
        <v/>
      </c>
      <c r="I24" s="117"/>
      <c r="J24" s="117"/>
      <c r="K24" s="117"/>
    </row>
    <row r="25" spans="2:11" ht="39.950000000000003" customHeight="1" x14ac:dyDescent="0.25">
      <c r="B25" s="25"/>
      <c r="C25" s="115"/>
      <c r="D25" s="29"/>
      <c r="E25" s="29"/>
      <c r="F25" s="29"/>
      <c r="G25" s="4" t="str">
        <f>IF(AND(F25&lt;&gt;"",F25=E25),1,IF(AND(F25&lt;&gt;"",F25=D25),0,IF(E25&gt;=D25,IF(ISERROR(1-(E25-F25)/(E25-D25)),"",IF(1-(E25-F25)/(E25-D25)&gt;1,1,IF(1-(E25-F25)/(E25-D25)&lt;0,0,1-(E25-F25)/(E25-D25)))),IF(ISERROR(1-(D25-F25)/(D25-E25)),"",IF((D25-F25)/(D25-E25)&gt;1,1,IF((D25-F25)/(D25-E25)&lt;0,0, (D25-F25)/(D25-E25)))))))</f>
        <v/>
      </c>
      <c r="H25" s="4" t="str">
        <f>IF(G25="","",IF(G25/$E$3&gt;1,1,IF(G25/$E$3&lt;0,0,G25/$E$3)))</f>
        <v/>
      </c>
      <c r="I25" s="118"/>
      <c r="J25" s="118"/>
      <c r="K25" s="118"/>
    </row>
    <row r="26" spans="2:11" ht="39.950000000000003" customHeight="1" x14ac:dyDescent="0.25">
      <c r="B26" s="25"/>
      <c r="C26" s="115"/>
      <c r="D26" s="30"/>
      <c r="E26" s="30"/>
      <c r="F26" s="30"/>
      <c r="G26" s="4" t="str">
        <f t="shared" ref="G26:G29" si="6">IF(AND(F26&lt;&gt;"",F26=E26),1,IF(AND(F26&lt;&gt;"",F26=D26),0,IF(E26&gt;=D26,IF(ISERROR(1-(E26-F26)/(E26-D26)),"",IF(1-(E26-F26)/(E26-D26)&gt;1,1,IF(1-(E26-F26)/(E26-D26)&lt;0,0,1-(E26-F26)/(E26-D26)))),IF(ISERROR(1-(D26-F26)/(D26-E26)),"",IF((D26-F26)/(D26-E26)&gt;1,1,IF((D26-F26)/(D26-E26)&lt;0,0, (D26-F26)/(D26-E26)))))))</f>
        <v/>
      </c>
      <c r="H26" s="4" t="str">
        <f t="shared" ref="H26:H29" si="7">IF(G26="","",IF(G26/$E$3&gt;1,1,IF(G26/$E$3&lt;0,0,G26/$E$3)))</f>
        <v/>
      </c>
      <c r="I26" s="118"/>
      <c r="J26" s="118"/>
      <c r="K26" s="118"/>
    </row>
    <row r="27" spans="2:11" ht="39.950000000000003" customHeight="1" x14ac:dyDescent="0.25">
      <c r="B27" s="25"/>
      <c r="C27" s="115"/>
      <c r="D27" s="29"/>
      <c r="E27" s="29"/>
      <c r="F27" s="29"/>
      <c r="G27" s="4" t="str">
        <f t="shared" si="6"/>
        <v/>
      </c>
      <c r="H27" s="4" t="str">
        <f t="shared" si="7"/>
        <v/>
      </c>
      <c r="I27" s="118"/>
      <c r="J27" s="118"/>
      <c r="K27" s="118"/>
    </row>
    <row r="28" spans="2:11" ht="39.950000000000003" customHeight="1" x14ac:dyDescent="0.25">
      <c r="B28" s="25"/>
      <c r="C28" s="115"/>
      <c r="D28" s="29"/>
      <c r="E28" s="29"/>
      <c r="F28" s="29"/>
      <c r="G28" s="4" t="str">
        <f t="shared" si="6"/>
        <v/>
      </c>
      <c r="H28" s="4" t="str">
        <f t="shared" si="7"/>
        <v/>
      </c>
      <c r="I28" s="118"/>
      <c r="J28" s="118"/>
      <c r="K28" s="118"/>
    </row>
    <row r="29" spans="2:11" ht="39.950000000000003" customHeight="1" x14ac:dyDescent="0.25">
      <c r="B29" s="25"/>
      <c r="C29" s="116"/>
      <c r="D29" s="29"/>
      <c r="E29" s="29"/>
      <c r="F29" s="29"/>
      <c r="G29" s="4" t="str">
        <f t="shared" si="6"/>
        <v/>
      </c>
      <c r="H29" s="4" t="str">
        <f t="shared" si="7"/>
        <v/>
      </c>
      <c r="I29" s="119"/>
      <c r="J29" s="119"/>
      <c r="K29" s="119"/>
    </row>
    <row r="30" spans="2:11" ht="39.950000000000003" customHeight="1" x14ac:dyDescent="0.25">
      <c r="B30" s="24"/>
      <c r="C30" s="114" t="s">
        <v>22</v>
      </c>
      <c r="D30" s="108" t="str">
        <f>IF(ISERR(AVERAGE(G31:G35)),"",AVERAGE(G31:G35))</f>
        <v/>
      </c>
      <c r="E30" s="108"/>
      <c r="F30" s="108"/>
      <c r="G30" s="108"/>
      <c r="H30" s="4" t="str">
        <f>IF(D30="","",IF(D30/$E$3&gt;1,1,IF(D30/$E$3&lt;0,0,D30/$E$3)))</f>
        <v/>
      </c>
      <c r="I30" s="117"/>
      <c r="J30" s="117"/>
      <c r="K30" s="117"/>
    </row>
    <row r="31" spans="2:11" ht="39.950000000000003" customHeight="1" x14ac:dyDescent="0.25">
      <c r="B31" s="25"/>
      <c r="C31" s="115"/>
      <c r="D31" s="29"/>
      <c r="E31" s="29"/>
      <c r="F31" s="29"/>
      <c r="G31" s="4" t="str">
        <f>IF(AND(F31&lt;&gt;"",F31=E31),1,IF(AND(F31&lt;&gt;"",F31=D31),0,IF(E31&gt;=D31,IF(ISERROR(1-(E31-F31)/(E31-D31)),"",IF(1-(E31-F31)/(E31-D31)&gt;1,1,IF(1-(E31-F31)/(E31-D31)&lt;0,0,1-(E31-F31)/(E31-D31)))),IF(ISERROR(1-(D31-F31)/(D31-E31)),"",IF((D31-F31)/(D31-E31)&gt;1,1,IF((D31-F31)/(D31-E31)&lt;0,0, (D31-F31)/(D31-E31)))))))</f>
        <v/>
      </c>
      <c r="H31" s="4" t="str">
        <f>IF(G31="","",IF(G31/$E$3&gt;1,1,IF(G31/$E$3&lt;0,0,G31/$E$3)))</f>
        <v/>
      </c>
      <c r="I31" s="118"/>
      <c r="J31" s="118"/>
      <c r="K31" s="118"/>
    </row>
    <row r="32" spans="2:11" ht="39.950000000000003" customHeight="1" x14ac:dyDescent="0.25">
      <c r="B32" s="25"/>
      <c r="C32" s="115"/>
      <c r="D32" s="30"/>
      <c r="E32" s="30"/>
      <c r="F32" s="30"/>
      <c r="G32" s="4" t="str">
        <f t="shared" ref="G32:G35" si="8">IF(AND(F32&lt;&gt;"",F32=E32),1,IF(AND(F32&lt;&gt;"",F32=D32),0,IF(E32&gt;=D32,IF(ISERROR(1-(E32-F32)/(E32-D32)),"",IF(1-(E32-F32)/(E32-D32)&gt;1,1,IF(1-(E32-F32)/(E32-D32)&lt;0,0,1-(E32-F32)/(E32-D32)))),IF(ISERROR(1-(D32-F32)/(D32-E32)),"",IF((D32-F32)/(D32-E32)&gt;1,1,IF((D32-F32)/(D32-E32)&lt;0,0, (D32-F32)/(D32-E32)))))))</f>
        <v/>
      </c>
      <c r="H32" s="4" t="str">
        <f t="shared" ref="H32:H35" si="9">IF(G32="","",IF(G32/$E$3&gt;1,1,IF(G32/$E$3&lt;0,0,G32/$E$3)))</f>
        <v/>
      </c>
      <c r="I32" s="118"/>
      <c r="J32" s="118"/>
      <c r="K32" s="118"/>
    </row>
    <row r="33" spans="2:11" ht="39.950000000000003" customHeight="1" x14ac:dyDescent="0.25">
      <c r="B33" s="25"/>
      <c r="C33" s="115"/>
      <c r="D33" s="29"/>
      <c r="E33" s="29"/>
      <c r="F33" s="29"/>
      <c r="G33" s="4" t="str">
        <f t="shared" si="8"/>
        <v/>
      </c>
      <c r="H33" s="4" t="str">
        <f t="shared" si="9"/>
        <v/>
      </c>
      <c r="I33" s="118"/>
      <c r="J33" s="118"/>
      <c r="K33" s="118"/>
    </row>
    <row r="34" spans="2:11" ht="39.950000000000003" customHeight="1" x14ac:dyDescent="0.25">
      <c r="B34" s="25"/>
      <c r="C34" s="115"/>
      <c r="D34" s="29"/>
      <c r="E34" s="29"/>
      <c r="F34" s="29"/>
      <c r="G34" s="4" t="str">
        <f t="shared" si="8"/>
        <v/>
      </c>
      <c r="H34" s="4" t="str">
        <f t="shared" si="9"/>
        <v/>
      </c>
      <c r="I34" s="118"/>
      <c r="J34" s="118"/>
      <c r="K34" s="118"/>
    </row>
    <row r="35" spans="2:11" ht="39.950000000000003" customHeight="1" x14ac:dyDescent="0.25">
      <c r="B35" s="25"/>
      <c r="C35" s="116"/>
      <c r="D35" s="29"/>
      <c r="E35" s="29"/>
      <c r="F35" s="29"/>
      <c r="G35" s="4" t="str">
        <f t="shared" si="8"/>
        <v/>
      </c>
      <c r="H35" s="4" t="str">
        <f t="shared" si="9"/>
        <v/>
      </c>
      <c r="I35" s="119"/>
      <c r="J35" s="119"/>
      <c r="K35" s="119"/>
    </row>
  </sheetData>
  <sheetProtection sheet="1" formatCells="0"/>
  <mergeCells count="27">
    <mergeCell ref="C3:D3"/>
    <mergeCell ref="J24:J29"/>
    <mergeCell ref="K24:K29"/>
    <mergeCell ref="I30:I35"/>
    <mergeCell ref="J30:J35"/>
    <mergeCell ref="K30:K35"/>
    <mergeCell ref="E3:F3"/>
    <mergeCell ref="J6:J11"/>
    <mergeCell ref="K6:K11"/>
    <mergeCell ref="I12:I17"/>
    <mergeCell ref="J12:J17"/>
    <mergeCell ref="K12:K17"/>
    <mergeCell ref="I18:I23"/>
    <mergeCell ref="J18:J23"/>
    <mergeCell ref="K18:K23"/>
    <mergeCell ref="C6:C11"/>
    <mergeCell ref="C12:C17"/>
    <mergeCell ref="C18:C23"/>
    <mergeCell ref="C24:C29"/>
    <mergeCell ref="C30:C35"/>
    <mergeCell ref="I6:I11"/>
    <mergeCell ref="I24:I29"/>
    <mergeCell ref="D6:G6"/>
    <mergeCell ref="D12:G12"/>
    <mergeCell ref="D18:G18"/>
    <mergeCell ref="D24:G24"/>
    <mergeCell ref="D30:G30"/>
  </mergeCells>
  <conditionalFormatting sqref="D6">
    <cfRule type="cellIs" dxfId="299" priority="194" operator="greaterThanOrEqual">
      <formula>0.8</formula>
    </cfRule>
    <cfRule type="cellIs" dxfId="298" priority="195" operator="greaterThanOrEqual">
      <formula>0.6</formula>
    </cfRule>
    <cfRule type="cellIs" dxfId="297" priority="196" operator="lessThan">
      <formula>0.6</formula>
    </cfRule>
  </conditionalFormatting>
  <conditionalFormatting sqref="D18">
    <cfRule type="cellIs" dxfId="296" priority="175" operator="greaterThanOrEqual">
      <formula>0.8</formula>
    </cfRule>
    <cfRule type="cellIs" dxfId="295" priority="176" operator="greaterThanOrEqual">
      <formula>0.6</formula>
    </cfRule>
    <cfRule type="cellIs" dxfId="294" priority="177" operator="lessThan">
      <formula>0.6</formula>
    </cfRule>
  </conditionalFormatting>
  <conditionalFormatting sqref="D6:G6">
    <cfRule type="cellIs" priority="174" stopIfTrue="1" operator="equal">
      <formula>""</formula>
    </cfRule>
  </conditionalFormatting>
  <conditionalFormatting sqref="D12">
    <cfRule type="cellIs" dxfId="293" priority="171" operator="greaterThanOrEqual">
      <formula>0.8</formula>
    </cfRule>
    <cfRule type="cellIs" dxfId="292" priority="172" operator="greaterThanOrEqual">
      <formula>0.6</formula>
    </cfRule>
    <cfRule type="cellIs" dxfId="291" priority="173" operator="lessThan">
      <formula>0.6</formula>
    </cfRule>
  </conditionalFormatting>
  <conditionalFormatting sqref="D12:G12">
    <cfRule type="cellIs" priority="170" stopIfTrue="1" operator="equal">
      <formula>""</formula>
    </cfRule>
  </conditionalFormatting>
  <conditionalFormatting sqref="D24">
    <cfRule type="cellIs" dxfId="290" priority="167" operator="greaterThanOrEqual">
      <formula>0.8</formula>
    </cfRule>
    <cfRule type="cellIs" dxfId="289" priority="168" operator="greaterThanOrEqual">
      <formula>0.6</formula>
    </cfRule>
    <cfRule type="cellIs" dxfId="288" priority="169" operator="lessThan">
      <formula>0.6</formula>
    </cfRule>
  </conditionalFormatting>
  <conditionalFormatting sqref="D24:G24">
    <cfRule type="cellIs" priority="166" stopIfTrue="1" operator="equal">
      <formula>""</formula>
    </cfRule>
  </conditionalFormatting>
  <conditionalFormatting sqref="D30">
    <cfRule type="cellIs" dxfId="287" priority="163" operator="greaterThanOrEqual">
      <formula>0.8</formula>
    </cfRule>
    <cfRule type="cellIs" dxfId="286" priority="164" operator="greaterThanOrEqual">
      <formula>0.6</formula>
    </cfRule>
    <cfRule type="cellIs" dxfId="285" priority="165" operator="lessThan">
      <formula>0.6</formula>
    </cfRule>
  </conditionalFormatting>
  <conditionalFormatting sqref="D30:G30">
    <cfRule type="cellIs" priority="162" stopIfTrue="1" operator="equal">
      <formula>""</formula>
    </cfRule>
  </conditionalFormatting>
  <conditionalFormatting sqref="E3:F3">
    <cfRule type="dataBar" priority="101">
      <dataBar>
        <cfvo type="num" val="0"/>
        <cfvo type="num" val="1"/>
        <color rgb="FF638EC6"/>
      </dataBar>
      <extLst>
        <ext xmlns:x14="http://schemas.microsoft.com/office/spreadsheetml/2009/9/main" uri="{B025F937-C7B1-47D3-B67F-A62EFF666E3E}">
          <x14:id>{919CDE5C-13C2-415F-9B1B-F491D86BD65B}</x14:id>
        </ext>
      </extLst>
    </cfRule>
  </conditionalFormatting>
  <conditionalFormatting sqref="H12">
    <cfRule type="cellIs" dxfId="284" priority="54" operator="greaterThanOrEqual">
      <formula>0.8</formula>
    </cfRule>
    <cfRule type="cellIs" dxfId="283" priority="55" operator="greaterThanOrEqual">
      <formula>0.6</formula>
    </cfRule>
    <cfRule type="cellIs" dxfId="282" priority="56" operator="lessThan">
      <formula>0.6</formula>
    </cfRule>
  </conditionalFormatting>
  <conditionalFormatting sqref="H12">
    <cfRule type="cellIs" priority="53" stopIfTrue="1" operator="equal">
      <formula>""</formula>
    </cfRule>
  </conditionalFormatting>
  <conditionalFormatting sqref="H6">
    <cfRule type="cellIs" priority="57" stopIfTrue="1" operator="equal">
      <formula>""</formula>
    </cfRule>
  </conditionalFormatting>
  <conditionalFormatting sqref="H6">
    <cfRule type="cellIs" dxfId="281" priority="58" operator="greaterThanOrEqual">
      <formula>0.8</formula>
    </cfRule>
    <cfRule type="cellIs" dxfId="280" priority="59" operator="greaterThanOrEqual">
      <formula>0.6</formula>
    </cfRule>
    <cfRule type="cellIs" dxfId="279" priority="60" operator="lessThan">
      <formula>0.6</formula>
    </cfRule>
  </conditionalFormatting>
  <conditionalFormatting sqref="H18">
    <cfRule type="cellIs" dxfId="278" priority="50" operator="greaterThanOrEqual">
      <formula>0.8</formula>
    </cfRule>
    <cfRule type="cellIs" dxfId="277" priority="51" operator="greaterThanOrEqual">
      <formula>0.6</formula>
    </cfRule>
    <cfRule type="cellIs" dxfId="276" priority="52" operator="lessThan">
      <formula>0.6</formula>
    </cfRule>
  </conditionalFormatting>
  <conditionalFormatting sqref="H18">
    <cfRule type="cellIs" priority="49" stopIfTrue="1" operator="equal">
      <formula>""</formula>
    </cfRule>
  </conditionalFormatting>
  <conditionalFormatting sqref="H24">
    <cfRule type="cellIs" dxfId="275" priority="46" operator="greaterThanOrEqual">
      <formula>0.8</formula>
    </cfRule>
    <cfRule type="cellIs" dxfId="274" priority="47" operator="greaterThanOrEqual">
      <formula>0.6</formula>
    </cfRule>
    <cfRule type="cellIs" dxfId="273" priority="48" operator="lessThan">
      <formula>0.6</formula>
    </cfRule>
  </conditionalFormatting>
  <conditionalFormatting sqref="H24">
    <cfRule type="cellIs" priority="45" stopIfTrue="1" operator="equal">
      <formula>""</formula>
    </cfRule>
  </conditionalFormatting>
  <conditionalFormatting sqref="H30">
    <cfRule type="cellIs" dxfId="272" priority="42" operator="greaterThanOrEqual">
      <formula>0.8</formula>
    </cfRule>
    <cfRule type="cellIs" dxfId="271" priority="43" operator="greaterThanOrEqual">
      <formula>0.6</formula>
    </cfRule>
    <cfRule type="cellIs" dxfId="270" priority="44" operator="lessThan">
      <formula>0.6</formula>
    </cfRule>
  </conditionalFormatting>
  <conditionalFormatting sqref="H30">
    <cfRule type="cellIs" priority="41" stopIfTrue="1" operator="equal">
      <formula>""</formula>
    </cfRule>
  </conditionalFormatting>
  <conditionalFormatting sqref="H7:H11">
    <cfRule type="cellIs" dxfId="269" priority="38" operator="greaterThanOrEqual">
      <formula>0.8</formula>
    </cfRule>
    <cfRule type="cellIs" dxfId="268" priority="39" operator="greaterThanOrEqual">
      <formula>0.6</formula>
    </cfRule>
    <cfRule type="cellIs" dxfId="267" priority="40" operator="lessThan">
      <formula>0.6</formula>
    </cfRule>
  </conditionalFormatting>
  <conditionalFormatting sqref="H7:H11">
    <cfRule type="cellIs" priority="37" stopIfTrue="1" operator="equal">
      <formula>""</formula>
    </cfRule>
  </conditionalFormatting>
  <conditionalFormatting sqref="H13:H17">
    <cfRule type="cellIs" dxfId="266" priority="34" operator="greaterThanOrEqual">
      <formula>0.8</formula>
    </cfRule>
    <cfRule type="cellIs" dxfId="265" priority="35" operator="greaterThanOrEqual">
      <formula>0.6</formula>
    </cfRule>
    <cfRule type="cellIs" dxfId="264" priority="36" operator="lessThan">
      <formula>0.6</formula>
    </cfRule>
  </conditionalFormatting>
  <conditionalFormatting sqref="H13:H17">
    <cfRule type="cellIs" priority="33" stopIfTrue="1" operator="equal">
      <formula>""</formula>
    </cfRule>
  </conditionalFormatting>
  <conditionalFormatting sqref="H19:H23">
    <cfRule type="cellIs" dxfId="263" priority="30" operator="greaterThanOrEqual">
      <formula>0.8</formula>
    </cfRule>
    <cfRule type="cellIs" dxfId="262" priority="31" operator="greaterThanOrEqual">
      <formula>0.6</formula>
    </cfRule>
    <cfRule type="cellIs" dxfId="261" priority="32" operator="lessThan">
      <formula>0.6</formula>
    </cfRule>
  </conditionalFormatting>
  <conditionalFormatting sqref="H19:H23">
    <cfRule type="cellIs" priority="29" stopIfTrue="1" operator="equal">
      <formula>""</formula>
    </cfRule>
  </conditionalFormatting>
  <conditionalFormatting sqref="H25:H29">
    <cfRule type="cellIs" dxfId="260" priority="26" operator="greaterThanOrEqual">
      <formula>0.8</formula>
    </cfRule>
    <cfRule type="cellIs" dxfId="259" priority="27" operator="greaterThanOrEqual">
      <formula>0.6</formula>
    </cfRule>
    <cfRule type="cellIs" dxfId="258" priority="28" operator="lessThan">
      <formula>0.6</formula>
    </cfRule>
  </conditionalFormatting>
  <conditionalFormatting sqref="H25:H29">
    <cfRule type="cellIs" priority="25" stopIfTrue="1" operator="equal">
      <formula>""</formula>
    </cfRule>
  </conditionalFormatting>
  <conditionalFormatting sqref="H31:H35">
    <cfRule type="cellIs" dxfId="257" priority="22" operator="greaterThanOrEqual">
      <formula>0.8</formula>
    </cfRule>
    <cfRule type="cellIs" dxfId="256" priority="23" operator="greaterThanOrEqual">
      <formula>0.6</formula>
    </cfRule>
    <cfRule type="cellIs" dxfId="255" priority="24" operator="lessThan">
      <formula>0.6</formula>
    </cfRule>
  </conditionalFormatting>
  <conditionalFormatting sqref="H31:H35">
    <cfRule type="cellIs" priority="21" stopIfTrue="1" operator="equal">
      <formula>""</formula>
    </cfRule>
  </conditionalFormatting>
  <conditionalFormatting sqref="G7:G11">
    <cfRule type="cellIs" dxfId="254" priority="18" operator="greaterThanOrEqual">
      <formula>0.8</formula>
    </cfRule>
    <cfRule type="cellIs" dxfId="253" priority="19" operator="greaterThanOrEqual">
      <formula>0.6</formula>
    </cfRule>
    <cfRule type="cellIs" dxfId="252" priority="20" operator="lessThan">
      <formula>0.6</formula>
    </cfRule>
  </conditionalFormatting>
  <conditionalFormatting sqref="G7:G11">
    <cfRule type="cellIs" priority="17" stopIfTrue="1" operator="equal">
      <formula>""</formula>
    </cfRule>
  </conditionalFormatting>
  <conditionalFormatting sqref="G13:G17">
    <cfRule type="cellIs" dxfId="251" priority="14" operator="greaterThanOrEqual">
      <formula>0.8</formula>
    </cfRule>
    <cfRule type="cellIs" dxfId="250" priority="15" operator="greaterThanOrEqual">
      <formula>0.6</formula>
    </cfRule>
    <cfRule type="cellIs" dxfId="249" priority="16" operator="lessThan">
      <formula>0.6</formula>
    </cfRule>
  </conditionalFormatting>
  <conditionalFormatting sqref="G13:G17">
    <cfRule type="cellIs" priority="13" stopIfTrue="1" operator="equal">
      <formula>""</formula>
    </cfRule>
  </conditionalFormatting>
  <conditionalFormatting sqref="G19:G23">
    <cfRule type="cellIs" dxfId="248" priority="10" operator="greaterThanOrEqual">
      <formula>0.8</formula>
    </cfRule>
    <cfRule type="cellIs" dxfId="247" priority="11" operator="greaterThanOrEqual">
      <formula>0.6</formula>
    </cfRule>
    <cfRule type="cellIs" dxfId="246" priority="12" operator="lessThan">
      <formula>0.6</formula>
    </cfRule>
  </conditionalFormatting>
  <conditionalFormatting sqref="G19:G23">
    <cfRule type="cellIs" priority="9" stopIfTrue="1" operator="equal">
      <formula>""</formula>
    </cfRule>
  </conditionalFormatting>
  <conditionalFormatting sqref="G25:G29">
    <cfRule type="cellIs" dxfId="245" priority="6" operator="greaterThanOrEqual">
      <formula>0.8</formula>
    </cfRule>
    <cfRule type="cellIs" dxfId="244" priority="7" operator="greaterThanOrEqual">
      <formula>0.6</formula>
    </cfRule>
    <cfRule type="cellIs" dxfId="243" priority="8" operator="lessThan">
      <formula>0.6</formula>
    </cfRule>
  </conditionalFormatting>
  <conditionalFormatting sqref="G25:G29">
    <cfRule type="cellIs" priority="5" stopIfTrue="1" operator="equal">
      <formula>""</formula>
    </cfRule>
  </conditionalFormatting>
  <conditionalFormatting sqref="G31:G35">
    <cfRule type="cellIs" dxfId="242" priority="2" operator="greaterThanOrEqual">
      <formula>0.8</formula>
    </cfRule>
    <cfRule type="cellIs" dxfId="241" priority="3" operator="greaterThanOrEqual">
      <formula>0.6</formula>
    </cfRule>
    <cfRule type="cellIs" dxfId="240" priority="4" operator="lessThan">
      <formula>0.6</formula>
    </cfRule>
  </conditionalFormatting>
  <conditionalFormatting sqref="G31:G35">
    <cfRule type="cellIs" priority="1" stopIfTrue="1" operator="equal">
      <formula>""</formula>
    </cfRule>
  </conditionalFormatting>
  <dataValidations count="1">
    <dataValidation type="list" allowBlank="1" showInputMessage="1" showErrorMessage="1" sqref="C6 C12 C18 C24 C30" xr:uid="{FF6B0B68-34EE-453F-BAD6-3D76972D72B4}">
      <formula1>company_okrs</formula1>
    </dataValidation>
  </dataValidations>
  <pageMargins left="0.7" right="0.7" top="0.75" bottom="0.75" header="0.3" footer="0.3"/>
  <pageSetup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dataBar" id="{919CDE5C-13C2-415F-9B1B-F491D86BD65B}">
            <x14:dataBar minLength="0" maxLength="100" gradient="0">
              <x14:cfvo type="num">
                <xm:f>0</xm:f>
              </x14:cfvo>
              <x14:cfvo type="num">
                <xm:f>1</xm:f>
              </x14:cfvo>
              <x14:negativeFillColor rgb="FFFF0000"/>
              <x14:axisColor rgb="FF000000"/>
            </x14:dataBar>
          </x14:cfRule>
          <xm:sqref>E3:F3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CFC8-85B5-4426-A0B4-F776CCA7FB30}">
  <sheetPr>
    <tabColor theme="4" tint="0.59999389629810485"/>
  </sheetPr>
  <dimension ref="B2:K35"/>
  <sheetViews>
    <sheetView tabSelected="1" workbookViewId="0">
      <selection activeCell="C6" sqref="C6:C11"/>
    </sheetView>
  </sheetViews>
  <sheetFormatPr defaultColWidth="9.140625" defaultRowHeight="15" x14ac:dyDescent="0.25"/>
  <cols>
    <col min="1" max="1" width="3.7109375" style="2" customWidth="1"/>
    <col min="2" max="2" width="40.7109375" style="2" customWidth="1"/>
    <col min="3" max="8" width="15.7109375" style="2" customWidth="1"/>
    <col min="9" max="11" width="30.7109375" style="2" customWidth="1"/>
    <col min="12" max="16384" width="9.140625" style="2"/>
  </cols>
  <sheetData>
    <row r="2" spans="2:11" s="3" customFormat="1" ht="24.95" customHeight="1" x14ac:dyDescent="0.25">
      <c r="B2" s="10" t="str">
        <f>Setup!C14 &amp; " OKRs"</f>
        <v>Sales OKRs</v>
      </c>
      <c r="C2" s="10"/>
    </row>
    <row r="3" spans="2:11" s="3" customFormat="1" ht="24.95" customHeight="1" x14ac:dyDescent="0.25">
      <c r="B3" s="3" t="str">
        <f>TEXT(Setup!C15,"mmmm d") &amp; " - " &amp; TEXT(Setup!C16,"mmmm d, yyyy")</f>
        <v>April 1 - June 30, 2021</v>
      </c>
      <c r="C3" s="112" t="str">
        <f>"Review Date: "&amp; TEXT(Setup!$C$4, "mmmm dd, yyyy")</f>
        <v>Review Date: May 05, 2021</v>
      </c>
      <c r="D3" s="112"/>
      <c r="E3" s="113">
        <f>(Setup!C4-Setup!C15)/(Setup!C16-Setup!C15)</f>
        <v>0.37777777777777777</v>
      </c>
      <c r="F3" s="113"/>
      <c r="G3" s="48" t="str">
        <f>Setup!C16-Setup!$C$4 &amp; " Days To Go"</f>
        <v>56 Days To Go</v>
      </c>
      <c r="H3" s="48"/>
    </row>
    <row r="4" spans="2:11" ht="20.100000000000001" customHeight="1" x14ac:dyDescent="0.25"/>
    <row r="5" spans="2:11" s="6" customFormat="1" ht="24.95" customHeight="1" x14ac:dyDescent="0.25">
      <c r="C5" s="13" t="s">
        <v>21</v>
      </c>
      <c r="D5" s="7" t="s">
        <v>13</v>
      </c>
      <c r="E5" s="7" t="s">
        <v>14</v>
      </c>
      <c r="F5" s="7" t="s">
        <v>15</v>
      </c>
      <c r="G5" s="7" t="s">
        <v>16</v>
      </c>
      <c r="H5" s="7" t="s">
        <v>93</v>
      </c>
      <c r="I5" s="7" t="s">
        <v>17</v>
      </c>
      <c r="J5" s="7" t="s">
        <v>18</v>
      </c>
      <c r="K5" s="7" t="s">
        <v>19</v>
      </c>
    </row>
    <row r="6" spans="2:11" s="3" customFormat="1" ht="39.950000000000003" customHeight="1" x14ac:dyDescent="0.25">
      <c r="B6" s="32" t="s">
        <v>59</v>
      </c>
      <c r="C6" s="114" t="s">
        <v>25</v>
      </c>
      <c r="D6" s="108">
        <f>IF(ISERR(AVERAGE(G7:G11)),"",AVERAGE(G7:G11))</f>
        <v>0.625</v>
      </c>
      <c r="E6" s="108"/>
      <c r="F6" s="108"/>
      <c r="G6" s="108"/>
      <c r="H6" s="4">
        <f>IF(D6="","",IF(D6/$E$3&gt;1,1,IF(D6/$E$3&lt;0,0,D6/$E$3)))</f>
        <v>1</v>
      </c>
      <c r="I6" s="117"/>
      <c r="J6" s="117"/>
      <c r="K6" s="117"/>
    </row>
    <row r="7" spans="2:11" s="3" customFormat="1" ht="39.950000000000003" customHeight="1" x14ac:dyDescent="0.25">
      <c r="B7" s="33" t="s">
        <v>60</v>
      </c>
      <c r="C7" s="115"/>
      <c r="D7" s="27">
        <v>8</v>
      </c>
      <c r="E7" s="28">
        <v>12</v>
      </c>
      <c r="F7" s="28">
        <v>10</v>
      </c>
      <c r="G7" s="4">
        <f>IF(AND(F7&lt;&gt;"",F7=E7),1,IF(AND(F7&lt;&gt;"",F7=D7),0,IF(E7&gt;=D7,IF(ISERROR(1-(E7-F7)/(E7-D7)),"",IF(1-(E7-F7)/(E7-D7)&gt;1,1,IF(1-(E7-F7)/(E7-D7)&lt;0,0,1-(E7-F7)/(E7-D7)))),IF(ISERROR(1-(D7-F7)/(D7-E7)),"",IF((D7-F7)/(D7-E7)&gt;1,1,IF((D7-F7)/(D7-E7)&lt;0,0, (D7-F7)/(D7-E7)))))))</f>
        <v>0.5</v>
      </c>
      <c r="H7" s="4">
        <f>IF(G7="","",IF(G7/$E$3&gt;1,1,IF(G7/$E$3&lt;0,0,G7/$E$3)))</f>
        <v>1</v>
      </c>
      <c r="I7" s="118"/>
      <c r="J7" s="118"/>
      <c r="K7" s="118"/>
    </row>
    <row r="8" spans="2:11" s="3" customFormat="1" ht="39.950000000000003" customHeight="1" x14ac:dyDescent="0.25">
      <c r="B8" s="33" t="s">
        <v>61</v>
      </c>
      <c r="C8" s="115"/>
      <c r="D8" s="36">
        <v>3.4</v>
      </c>
      <c r="E8" s="34">
        <v>5</v>
      </c>
      <c r="F8" s="34">
        <v>4</v>
      </c>
      <c r="G8" s="4">
        <f t="shared" ref="G8:G11" si="0">IF(AND(F8&lt;&gt;"",F8=E8),1,IF(AND(F8&lt;&gt;"",F8=D8),0,IF(E8&gt;=D8,IF(ISERROR(1-(E8-F8)/(E8-D8)),"",IF(1-(E8-F8)/(E8-D8)&gt;1,1,IF(1-(E8-F8)/(E8-D8)&lt;0,0,1-(E8-F8)/(E8-D8)))),IF(ISERROR(1-(D8-F8)/(D8-E8)),"",IF((D8-F8)/(D8-E8)&gt;1,1,IF((D8-F8)/(D8-E8)&lt;0,0, (D8-F8)/(D8-E8)))))))</f>
        <v>0.375</v>
      </c>
      <c r="H8" s="4">
        <f t="shared" ref="H8:H11" si="1">IF(G8="","",IF(G8/$E$3&gt;1,1,IF(G8/$E$3&lt;0,0,G8/$E$3)))</f>
        <v>0.99264705882352944</v>
      </c>
      <c r="I8" s="118"/>
      <c r="J8" s="118"/>
      <c r="K8" s="118"/>
    </row>
    <row r="9" spans="2:11" s="3" customFormat="1" ht="39.950000000000003" customHeight="1" x14ac:dyDescent="0.25">
      <c r="B9" s="33" t="s">
        <v>62</v>
      </c>
      <c r="C9" s="115"/>
      <c r="D9" s="29">
        <v>7</v>
      </c>
      <c r="E9" s="29">
        <v>7</v>
      </c>
      <c r="F9" s="29">
        <v>7</v>
      </c>
      <c r="G9" s="4">
        <f t="shared" si="0"/>
        <v>1</v>
      </c>
      <c r="H9" s="4">
        <f t="shared" si="1"/>
        <v>1</v>
      </c>
      <c r="I9" s="118"/>
      <c r="J9" s="118"/>
      <c r="K9" s="118"/>
    </row>
    <row r="10" spans="2:11" s="3" customFormat="1" ht="39.950000000000003" customHeight="1" x14ac:dyDescent="0.25">
      <c r="B10" s="33"/>
      <c r="C10" s="115"/>
      <c r="D10" s="29"/>
      <c r="E10" s="29"/>
      <c r="F10" s="29"/>
      <c r="G10" s="4" t="str">
        <f t="shared" si="0"/>
        <v/>
      </c>
      <c r="H10" s="4" t="str">
        <f t="shared" si="1"/>
        <v/>
      </c>
      <c r="I10" s="118"/>
      <c r="J10" s="118"/>
      <c r="K10" s="118"/>
    </row>
    <row r="11" spans="2:11" s="3" customFormat="1" ht="39.950000000000003" customHeight="1" x14ac:dyDescent="0.25">
      <c r="B11" s="25"/>
      <c r="C11" s="116"/>
      <c r="D11" s="29"/>
      <c r="E11" s="29"/>
      <c r="F11" s="29"/>
      <c r="G11" s="4" t="str">
        <f t="shared" si="0"/>
        <v/>
      </c>
      <c r="H11" s="4" t="str">
        <f t="shared" si="1"/>
        <v/>
      </c>
      <c r="I11" s="119"/>
      <c r="J11" s="119"/>
      <c r="K11" s="119"/>
    </row>
    <row r="12" spans="2:11" ht="39.950000000000003" customHeight="1" x14ac:dyDescent="0.25">
      <c r="B12" s="32" t="s">
        <v>63</v>
      </c>
      <c r="C12" s="114" t="s">
        <v>42</v>
      </c>
      <c r="D12" s="108">
        <f>IF(ISERR(AVERAGE(G13:G17)),"",AVERAGE(G13:G17))</f>
        <v>0.85000000000000009</v>
      </c>
      <c r="E12" s="108"/>
      <c r="F12" s="108"/>
      <c r="G12" s="108"/>
      <c r="H12" s="4">
        <f>IF(D12="","",IF(D12/$E$3&gt;1,1,IF(D12/$E$3&lt;0,0,D12/$E$3)))</f>
        <v>1</v>
      </c>
      <c r="I12" s="117"/>
      <c r="J12" s="117"/>
      <c r="K12" s="117"/>
    </row>
    <row r="13" spans="2:11" ht="39.950000000000003" customHeight="1" x14ac:dyDescent="0.25">
      <c r="B13" s="33" t="s">
        <v>97</v>
      </c>
      <c r="C13" s="115"/>
      <c r="D13" s="29">
        <v>0</v>
      </c>
      <c r="E13" s="29">
        <v>10</v>
      </c>
      <c r="F13" s="29">
        <v>7</v>
      </c>
      <c r="G13" s="4">
        <f>IF(AND(F13&lt;&gt;"",F13=E13),1,IF(AND(F13&lt;&gt;"",F13=D13),0,IF(E13&gt;=D13,IF(ISERROR(1-(E13-F13)/(E13-D13)),"",IF(1-(E13-F13)/(E13-D13)&gt;1,1,IF(1-(E13-F13)/(E13-D13)&lt;0,0,1-(E13-F13)/(E13-D13)))),IF(ISERROR(1-(D13-F13)/(D13-E13)),"",IF((D13-F13)/(D13-E13)&gt;1,1,IF((D13-F13)/(D13-E13)&lt;0,0, (D13-F13)/(D13-E13)))))))</f>
        <v>0.7</v>
      </c>
      <c r="H13" s="4">
        <f>IF(G13="","",IF(G13/$E$3&gt;1,1,IF(G13/$E$3&lt;0,0,G13/$E$3)))</f>
        <v>1</v>
      </c>
      <c r="I13" s="118"/>
      <c r="J13" s="118"/>
      <c r="K13" s="118"/>
    </row>
    <row r="14" spans="2:11" ht="39.950000000000003" customHeight="1" x14ac:dyDescent="0.25">
      <c r="B14" s="33" t="s">
        <v>98</v>
      </c>
      <c r="C14" s="115"/>
      <c r="D14" s="28">
        <v>0</v>
      </c>
      <c r="E14" s="28">
        <v>20</v>
      </c>
      <c r="F14" s="28">
        <v>18</v>
      </c>
      <c r="G14" s="4">
        <f t="shared" ref="G14:G17" si="2">IF(AND(F14&lt;&gt;"",F14=E14),1,IF(AND(F14&lt;&gt;"",F14=D14),0,IF(E14&gt;=D14,IF(ISERROR(1-(E14-F14)/(E14-D14)),"",IF(1-(E14-F14)/(E14-D14)&gt;1,1,IF(1-(E14-F14)/(E14-D14)&lt;0,0,1-(E14-F14)/(E14-D14)))),IF(ISERROR(1-(D14-F14)/(D14-E14)),"",IF((D14-F14)/(D14-E14)&gt;1,1,IF((D14-F14)/(D14-E14)&lt;0,0, (D14-F14)/(D14-E14)))))))</f>
        <v>0.9</v>
      </c>
      <c r="H14" s="4">
        <f t="shared" ref="H14:H17" si="3">IF(G14="","",IF(G14/$E$3&gt;1,1,IF(G14/$E$3&lt;0,0,G14/$E$3)))</f>
        <v>1</v>
      </c>
      <c r="I14" s="118"/>
      <c r="J14" s="118"/>
      <c r="K14" s="118"/>
    </row>
    <row r="15" spans="2:11" ht="39.950000000000003" customHeight="1" x14ac:dyDescent="0.25">
      <c r="B15" s="33" t="s">
        <v>99</v>
      </c>
      <c r="C15" s="115"/>
      <c r="D15" s="28">
        <v>0</v>
      </c>
      <c r="E15" s="28">
        <v>5</v>
      </c>
      <c r="F15" s="28">
        <v>4</v>
      </c>
      <c r="G15" s="4">
        <f t="shared" si="2"/>
        <v>0.8</v>
      </c>
      <c r="H15" s="4">
        <f t="shared" si="3"/>
        <v>1</v>
      </c>
      <c r="I15" s="118"/>
      <c r="J15" s="118"/>
      <c r="K15" s="118"/>
    </row>
    <row r="16" spans="2:11" ht="39.950000000000003" customHeight="1" x14ac:dyDescent="0.25">
      <c r="B16" s="25" t="s">
        <v>64</v>
      </c>
      <c r="C16" s="115"/>
      <c r="D16" s="30">
        <v>0.25</v>
      </c>
      <c r="E16" s="30">
        <v>0.25</v>
      </c>
      <c r="F16" s="30">
        <v>0.25</v>
      </c>
      <c r="G16" s="4">
        <f t="shared" si="2"/>
        <v>1</v>
      </c>
      <c r="H16" s="4">
        <f t="shared" si="3"/>
        <v>1</v>
      </c>
      <c r="I16" s="118"/>
      <c r="J16" s="118"/>
      <c r="K16" s="118"/>
    </row>
    <row r="17" spans="2:11" ht="39.950000000000003" customHeight="1" x14ac:dyDescent="0.25">
      <c r="B17" s="25"/>
      <c r="C17" s="116"/>
      <c r="D17" s="29"/>
      <c r="E17" s="29"/>
      <c r="F17" s="29"/>
      <c r="G17" s="4" t="str">
        <f t="shared" si="2"/>
        <v/>
      </c>
      <c r="H17" s="4" t="str">
        <f t="shared" si="3"/>
        <v/>
      </c>
      <c r="I17" s="119"/>
      <c r="J17" s="119"/>
      <c r="K17" s="119"/>
    </row>
    <row r="18" spans="2:11" ht="39.950000000000003" customHeight="1" x14ac:dyDescent="0.25">
      <c r="B18" s="32" t="s">
        <v>65</v>
      </c>
      <c r="C18" s="114" t="s">
        <v>42</v>
      </c>
      <c r="D18" s="108">
        <f>IF(ISERR(AVERAGE(G19:G23)),"",AVERAGE(G19:G23))</f>
        <v>0.34230769230769226</v>
      </c>
      <c r="E18" s="108"/>
      <c r="F18" s="108"/>
      <c r="G18" s="108"/>
      <c r="H18" s="4">
        <f>IF(D18="","",IF(D18/$E$3&gt;1,1,IF(D18/$E$3&lt;0,0,D18/$E$3)))</f>
        <v>0.90610859728506776</v>
      </c>
      <c r="I18" s="117"/>
      <c r="J18" s="117"/>
      <c r="K18" s="117"/>
    </row>
    <row r="19" spans="2:11" ht="39.950000000000003" customHeight="1" x14ac:dyDescent="0.25">
      <c r="B19" s="33" t="s">
        <v>53</v>
      </c>
      <c r="C19" s="115"/>
      <c r="D19" s="29">
        <v>0</v>
      </c>
      <c r="E19" s="29">
        <v>1</v>
      </c>
      <c r="F19" s="29">
        <v>0</v>
      </c>
      <c r="G19" s="4">
        <f>IF(AND(F19&lt;&gt;"",F19=E19),1,IF(AND(F19&lt;&gt;"",F19=D19),0,IF(E19&gt;=D19,IF(ISERROR(1-(E19-F19)/(E19-D19)),"",IF(1-(E19-F19)/(E19-D19)&gt;1,1,IF(1-(E19-F19)/(E19-D19)&lt;0,0,1-(E19-F19)/(E19-D19)))),IF(ISERROR(1-(D19-F19)/(D19-E19)),"",IF((D19-F19)/(D19-E19)&gt;1,1,IF((D19-F19)/(D19-E19)&lt;0,0, (D19-F19)/(D19-E19)))))))</f>
        <v>0</v>
      </c>
      <c r="H19" s="4">
        <f>IF(G19="","",IF(G19/$E$3&gt;1,1,IF(G19/$E$3&lt;0,0,G19/$E$3)))</f>
        <v>0</v>
      </c>
      <c r="I19" s="118"/>
      <c r="J19" s="118"/>
      <c r="K19" s="118"/>
    </row>
    <row r="20" spans="2:11" ht="39.950000000000003" customHeight="1" x14ac:dyDescent="0.25">
      <c r="B20" s="33" t="s">
        <v>54</v>
      </c>
      <c r="C20" s="115"/>
      <c r="D20" s="27">
        <v>0</v>
      </c>
      <c r="E20" s="27">
        <v>26</v>
      </c>
      <c r="F20" s="27">
        <v>10</v>
      </c>
      <c r="G20" s="4">
        <f t="shared" ref="G20:G23" si="4">IF(AND(F20&lt;&gt;"",F20=E20),1,IF(AND(F20&lt;&gt;"",F20=D20),0,IF(E20&gt;=D20,IF(ISERROR(1-(E20-F20)/(E20-D20)),"",IF(1-(E20-F20)/(E20-D20)&gt;1,1,IF(1-(E20-F20)/(E20-D20)&lt;0,0,1-(E20-F20)/(E20-D20)))),IF(ISERROR(1-(D20-F20)/(D20-E20)),"",IF((D20-F20)/(D20-E20)&gt;1,1,IF((D20-F20)/(D20-E20)&lt;0,0, (D20-F20)/(D20-E20)))))))</f>
        <v>0.38461538461538458</v>
      </c>
      <c r="H20" s="4">
        <f t="shared" ref="H20:H23" si="5">IF(G20="","",IF(G20/$E$3&gt;1,1,IF(G20/$E$3&lt;0,0,G20/$E$3)))</f>
        <v>1</v>
      </c>
      <c r="I20" s="118"/>
      <c r="J20" s="118"/>
      <c r="K20" s="118"/>
    </row>
    <row r="21" spans="2:11" ht="39.950000000000003" customHeight="1" x14ac:dyDescent="0.25">
      <c r="B21" s="33" t="s">
        <v>55</v>
      </c>
      <c r="C21" s="115"/>
      <c r="D21" s="29">
        <v>0</v>
      </c>
      <c r="E21" s="29">
        <v>13</v>
      </c>
      <c r="F21" s="29">
        <v>5</v>
      </c>
      <c r="G21" s="4">
        <f t="shared" si="4"/>
        <v>0.38461538461538458</v>
      </c>
      <c r="H21" s="4">
        <f t="shared" si="5"/>
        <v>1</v>
      </c>
      <c r="I21" s="118"/>
      <c r="J21" s="118"/>
      <c r="K21" s="118"/>
    </row>
    <row r="22" spans="2:11" ht="39.950000000000003" customHeight="1" x14ac:dyDescent="0.25">
      <c r="B22" s="33" t="s">
        <v>56</v>
      </c>
      <c r="C22" s="115"/>
      <c r="D22" s="30">
        <v>0</v>
      </c>
      <c r="E22" s="30">
        <v>0.2</v>
      </c>
      <c r="F22" s="30">
        <v>0.12</v>
      </c>
      <c r="G22" s="4">
        <f t="shared" si="4"/>
        <v>0.59999999999999987</v>
      </c>
      <c r="H22" s="4">
        <f t="shared" si="5"/>
        <v>1</v>
      </c>
      <c r="I22" s="118"/>
      <c r="J22" s="118"/>
      <c r="K22" s="118"/>
    </row>
    <row r="23" spans="2:11" ht="39.950000000000003" customHeight="1" x14ac:dyDescent="0.25">
      <c r="B23" s="25"/>
      <c r="C23" s="116"/>
      <c r="D23" s="29"/>
      <c r="E23" s="29"/>
      <c r="F23" s="29"/>
      <c r="G23" s="4" t="str">
        <f t="shared" si="4"/>
        <v/>
      </c>
      <c r="H23" s="4" t="str">
        <f t="shared" si="5"/>
        <v/>
      </c>
      <c r="I23" s="119"/>
      <c r="J23" s="119"/>
      <c r="K23" s="119"/>
    </row>
    <row r="24" spans="2:11" ht="39.950000000000003" customHeight="1" x14ac:dyDescent="0.25">
      <c r="B24" s="24"/>
      <c r="C24" s="114" t="s">
        <v>22</v>
      </c>
      <c r="D24" s="108" t="str">
        <f>IF(ISERR(AVERAGE(G25:G29)),"",AVERAGE(G25:G29))</f>
        <v/>
      </c>
      <c r="E24" s="108"/>
      <c r="F24" s="108"/>
      <c r="G24" s="108"/>
      <c r="H24" s="4" t="str">
        <f>IF(D24="","",IF(D24/$E$3&gt;1,1,IF(D24/$E$3&lt;0,0,D24/$E$3)))</f>
        <v/>
      </c>
      <c r="I24" s="117"/>
      <c r="J24" s="117"/>
      <c r="K24" s="117"/>
    </row>
    <row r="25" spans="2:11" ht="39.950000000000003" customHeight="1" x14ac:dyDescent="0.25">
      <c r="B25" s="25"/>
      <c r="C25" s="115"/>
      <c r="D25" s="29"/>
      <c r="E25" s="29"/>
      <c r="F25" s="29"/>
      <c r="G25" s="4" t="str">
        <f>IF(AND(F25&lt;&gt;"",F25=E25),1,IF(AND(F25&lt;&gt;"",F25=D25),0,IF(E25&gt;=D25,IF(ISERROR(1-(E25-F25)/(E25-D25)),"",IF(1-(E25-F25)/(E25-D25)&gt;1,1,IF(1-(E25-F25)/(E25-D25)&lt;0,0,1-(E25-F25)/(E25-D25)))),IF(ISERROR(1-(D25-F25)/(D25-E25)),"",IF((D25-F25)/(D25-E25)&gt;1,1,IF((D25-F25)/(D25-E25)&lt;0,0, (D25-F25)/(D25-E25)))))))</f>
        <v/>
      </c>
      <c r="H25" s="4" t="str">
        <f>IF(G25="","",IF(G25/$E$3&gt;1,1,IF(G25/$E$3&lt;0,0,G25/$E$3)))</f>
        <v/>
      </c>
      <c r="I25" s="118"/>
      <c r="J25" s="118"/>
      <c r="K25" s="118"/>
    </row>
    <row r="26" spans="2:11" ht="39.950000000000003" customHeight="1" x14ac:dyDescent="0.25">
      <c r="B26" s="25"/>
      <c r="C26" s="115"/>
      <c r="D26" s="30"/>
      <c r="E26" s="30"/>
      <c r="F26" s="30"/>
      <c r="G26" s="4" t="str">
        <f t="shared" ref="G26:G29" si="6">IF(AND(F26&lt;&gt;"",F26=E26),1,IF(AND(F26&lt;&gt;"",F26=D26),0,IF(E26&gt;=D26,IF(ISERROR(1-(E26-F26)/(E26-D26)),"",IF(1-(E26-F26)/(E26-D26)&gt;1,1,IF(1-(E26-F26)/(E26-D26)&lt;0,0,1-(E26-F26)/(E26-D26)))),IF(ISERROR(1-(D26-F26)/(D26-E26)),"",IF((D26-F26)/(D26-E26)&gt;1,1,IF((D26-F26)/(D26-E26)&lt;0,0, (D26-F26)/(D26-E26)))))))</f>
        <v/>
      </c>
      <c r="H26" s="4" t="str">
        <f t="shared" ref="H26:H29" si="7">IF(G26="","",IF(G26/$E$3&gt;1,1,IF(G26/$E$3&lt;0,0,G26/$E$3)))</f>
        <v/>
      </c>
      <c r="I26" s="118"/>
      <c r="J26" s="118"/>
      <c r="K26" s="118"/>
    </row>
    <row r="27" spans="2:11" ht="39.950000000000003" customHeight="1" x14ac:dyDescent="0.25">
      <c r="B27" s="25"/>
      <c r="C27" s="115"/>
      <c r="D27" s="29"/>
      <c r="E27" s="29"/>
      <c r="F27" s="29"/>
      <c r="G27" s="4" t="str">
        <f t="shared" si="6"/>
        <v/>
      </c>
      <c r="H27" s="4" t="str">
        <f t="shared" si="7"/>
        <v/>
      </c>
      <c r="I27" s="118"/>
      <c r="J27" s="118"/>
      <c r="K27" s="118"/>
    </row>
    <row r="28" spans="2:11" ht="39.950000000000003" customHeight="1" x14ac:dyDescent="0.25">
      <c r="B28" s="25"/>
      <c r="C28" s="115"/>
      <c r="D28" s="29"/>
      <c r="E28" s="29"/>
      <c r="F28" s="29"/>
      <c r="G28" s="4" t="str">
        <f t="shared" si="6"/>
        <v/>
      </c>
      <c r="H28" s="4" t="str">
        <f t="shared" si="7"/>
        <v/>
      </c>
      <c r="I28" s="118"/>
      <c r="J28" s="118"/>
      <c r="K28" s="118"/>
    </row>
    <row r="29" spans="2:11" ht="39.950000000000003" customHeight="1" x14ac:dyDescent="0.25">
      <c r="B29" s="25"/>
      <c r="C29" s="116"/>
      <c r="D29" s="29"/>
      <c r="E29" s="29"/>
      <c r="F29" s="29"/>
      <c r="G29" s="4" t="str">
        <f t="shared" si="6"/>
        <v/>
      </c>
      <c r="H29" s="4" t="str">
        <f t="shared" si="7"/>
        <v/>
      </c>
      <c r="I29" s="119"/>
      <c r="J29" s="119"/>
      <c r="K29" s="119"/>
    </row>
    <row r="30" spans="2:11" ht="39.950000000000003" customHeight="1" x14ac:dyDescent="0.25">
      <c r="B30" s="24"/>
      <c r="C30" s="114" t="s">
        <v>22</v>
      </c>
      <c r="D30" s="108" t="str">
        <f>IF(ISERR(AVERAGE(G31:G35)),"",AVERAGE(G31:G35))</f>
        <v/>
      </c>
      <c r="E30" s="108"/>
      <c r="F30" s="108"/>
      <c r="G30" s="108"/>
      <c r="H30" s="4" t="str">
        <f>IF(D30="","",IF(D30/$E$3&gt;1,1,IF(D30/$E$3&lt;0,0,D30/$E$3)))</f>
        <v/>
      </c>
      <c r="I30" s="117"/>
      <c r="J30" s="117"/>
      <c r="K30" s="117"/>
    </row>
    <row r="31" spans="2:11" ht="39.950000000000003" customHeight="1" x14ac:dyDescent="0.25">
      <c r="B31" s="25"/>
      <c r="C31" s="115"/>
      <c r="D31" s="29"/>
      <c r="E31" s="29"/>
      <c r="F31" s="29"/>
      <c r="G31" s="4" t="str">
        <f>IF(AND(F31&lt;&gt;"",F31=E31),1,IF(AND(F31&lt;&gt;"",F31=D31),0,IF(E31&gt;=D31,IF(ISERROR(1-(E31-F31)/(E31-D31)),"",IF(1-(E31-F31)/(E31-D31)&gt;1,1,IF(1-(E31-F31)/(E31-D31)&lt;0,0,1-(E31-F31)/(E31-D31)))),IF(ISERROR(1-(D31-F31)/(D31-E31)),"",IF((D31-F31)/(D31-E31)&gt;1,1,IF((D31-F31)/(D31-E31)&lt;0,0, (D31-F31)/(D31-E31)))))))</f>
        <v/>
      </c>
      <c r="H31" s="4" t="str">
        <f>IF(G31="","",IF(G31/$E$3&gt;1,1,IF(G31/$E$3&lt;0,0,G31/$E$3)))</f>
        <v/>
      </c>
      <c r="I31" s="118"/>
      <c r="J31" s="118"/>
      <c r="K31" s="118"/>
    </row>
    <row r="32" spans="2:11" ht="39.950000000000003" customHeight="1" x14ac:dyDescent="0.25">
      <c r="B32" s="25"/>
      <c r="C32" s="115"/>
      <c r="D32" s="30"/>
      <c r="E32" s="30"/>
      <c r="F32" s="30"/>
      <c r="G32" s="4" t="str">
        <f t="shared" ref="G32:G35" si="8">IF(AND(F32&lt;&gt;"",F32=E32),1,IF(AND(F32&lt;&gt;"",F32=D32),0,IF(E32&gt;=D32,IF(ISERROR(1-(E32-F32)/(E32-D32)),"",IF(1-(E32-F32)/(E32-D32)&gt;1,1,IF(1-(E32-F32)/(E32-D32)&lt;0,0,1-(E32-F32)/(E32-D32)))),IF(ISERROR(1-(D32-F32)/(D32-E32)),"",IF((D32-F32)/(D32-E32)&gt;1,1,IF((D32-F32)/(D32-E32)&lt;0,0, (D32-F32)/(D32-E32)))))))</f>
        <v/>
      </c>
      <c r="H32" s="4" t="str">
        <f t="shared" ref="H32:H35" si="9">IF(G32="","",IF(G32/$E$3&gt;1,1,IF(G32/$E$3&lt;0,0,G32/$E$3)))</f>
        <v/>
      </c>
      <c r="I32" s="118"/>
      <c r="J32" s="118"/>
      <c r="K32" s="118"/>
    </row>
    <row r="33" spans="2:11" ht="39.950000000000003" customHeight="1" x14ac:dyDescent="0.25">
      <c r="B33" s="25"/>
      <c r="C33" s="115"/>
      <c r="D33" s="29"/>
      <c r="E33" s="29"/>
      <c r="F33" s="29"/>
      <c r="G33" s="4" t="str">
        <f t="shared" si="8"/>
        <v/>
      </c>
      <c r="H33" s="4" t="str">
        <f t="shared" si="9"/>
        <v/>
      </c>
      <c r="I33" s="118"/>
      <c r="J33" s="118"/>
      <c r="K33" s="118"/>
    </row>
    <row r="34" spans="2:11" ht="39.950000000000003" customHeight="1" x14ac:dyDescent="0.25">
      <c r="B34" s="25"/>
      <c r="C34" s="115"/>
      <c r="D34" s="29"/>
      <c r="E34" s="29"/>
      <c r="F34" s="29"/>
      <c r="G34" s="4" t="str">
        <f t="shared" si="8"/>
        <v/>
      </c>
      <c r="H34" s="4" t="str">
        <f t="shared" si="9"/>
        <v/>
      </c>
      <c r="I34" s="118"/>
      <c r="J34" s="118"/>
      <c r="K34" s="118"/>
    </row>
    <row r="35" spans="2:11" ht="39.950000000000003" customHeight="1" x14ac:dyDescent="0.25">
      <c r="B35" s="25"/>
      <c r="C35" s="116"/>
      <c r="D35" s="29"/>
      <c r="E35" s="29"/>
      <c r="F35" s="29"/>
      <c r="G35" s="4" t="str">
        <f t="shared" si="8"/>
        <v/>
      </c>
      <c r="H35" s="4" t="str">
        <f t="shared" si="9"/>
        <v/>
      </c>
      <c r="I35" s="119"/>
      <c r="J35" s="119"/>
      <c r="K35" s="119"/>
    </row>
  </sheetData>
  <sheetProtection sheet="1" objects="1" scenarios="1" formatCells="0"/>
  <mergeCells count="27">
    <mergeCell ref="C24:C29"/>
    <mergeCell ref="D24:G24"/>
    <mergeCell ref="I24:I29"/>
    <mergeCell ref="J24:J29"/>
    <mergeCell ref="K24:K29"/>
    <mergeCell ref="C30:C35"/>
    <mergeCell ref="D30:G30"/>
    <mergeCell ref="I30:I35"/>
    <mergeCell ref="J30:J35"/>
    <mergeCell ref="K30:K35"/>
    <mergeCell ref="C12:C17"/>
    <mergeCell ref="D12:G12"/>
    <mergeCell ref="I12:I17"/>
    <mergeCell ref="J12:J17"/>
    <mergeCell ref="K12:K17"/>
    <mergeCell ref="C18:C23"/>
    <mergeCell ref="D18:G18"/>
    <mergeCell ref="I18:I23"/>
    <mergeCell ref="J18:J23"/>
    <mergeCell ref="K18:K23"/>
    <mergeCell ref="K6:K11"/>
    <mergeCell ref="C3:D3"/>
    <mergeCell ref="E3:F3"/>
    <mergeCell ref="C6:C11"/>
    <mergeCell ref="D6:G6"/>
    <mergeCell ref="I6:I11"/>
    <mergeCell ref="J6:J11"/>
  </mergeCells>
  <conditionalFormatting sqref="D6">
    <cfRule type="cellIs" dxfId="239" priority="166" operator="greaterThanOrEqual">
      <formula>0.8</formula>
    </cfRule>
    <cfRule type="cellIs" dxfId="238" priority="167" operator="greaterThanOrEqual">
      <formula>0.6</formula>
    </cfRule>
    <cfRule type="cellIs" dxfId="237" priority="168" operator="lessThan">
      <formula>0.6</formula>
    </cfRule>
  </conditionalFormatting>
  <conditionalFormatting sqref="D18">
    <cfRule type="cellIs" dxfId="236" priority="163" operator="greaterThanOrEqual">
      <formula>0.8</formula>
    </cfRule>
    <cfRule type="cellIs" dxfId="235" priority="164" operator="greaterThanOrEqual">
      <formula>0.6</formula>
    </cfRule>
    <cfRule type="cellIs" dxfId="234" priority="165" operator="lessThan">
      <formula>0.6</formula>
    </cfRule>
  </conditionalFormatting>
  <conditionalFormatting sqref="D6:G6">
    <cfRule type="cellIs" priority="162" stopIfTrue="1" operator="equal">
      <formula>""</formula>
    </cfRule>
  </conditionalFormatting>
  <conditionalFormatting sqref="D12">
    <cfRule type="cellIs" dxfId="233" priority="159" operator="greaterThanOrEqual">
      <formula>0.8</formula>
    </cfRule>
    <cfRule type="cellIs" dxfId="232" priority="160" operator="greaterThanOrEqual">
      <formula>0.6</formula>
    </cfRule>
    <cfRule type="cellIs" dxfId="231" priority="161" operator="lessThan">
      <formula>0.6</formula>
    </cfRule>
  </conditionalFormatting>
  <conditionalFormatting sqref="D12:G12">
    <cfRule type="cellIs" priority="158" stopIfTrue="1" operator="equal">
      <formula>""</formula>
    </cfRule>
  </conditionalFormatting>
  <conditionalFormatting sqref="D24">
    <cfRule type="cellIs" dxfId="230" priority="155" operator="greaterThanOrEqual">
      <formula>0.8</formula>
    </cfRule>
    <cfRule type="cellIs" dxfId="229" priority="156" operator="greaterThanOrEqual">
      <formula>0.6</formula>
    </cfRule>
    <cfRule type="cellIs" dxfId="228" priority="157" operator="lessThan">
      <formula>0.6</formula>
    </cfRule>
  </conditionalFormatting>
  <conditionalFormatting sqref="D24:G24">
    <cfRule type="cellIs" priority="154" stopIfTrue="1" operator="equal">
      <formula>""</formula>
    </cfRule>
  </conditionalFormatting>
  <conditionalFormatting sqref="D30">
    <cfRule type="cellIs" dxfId="227" priority="151" operator="greaterThanOrEqual">
      <formula>0.8</formula>
    </cfRule>
    <cfRule type="cellIs" dxfId="226" priority="152" operator="greaterThanOrEqual">
      <formula>0.6</formula>
    </cfRule>
    <cfRule type="cellIs" dxfId="225" priority="153" operator="lessThan">
      <formula>0.6</formula>
    </cfRule>
  </conditionalFormatting>
  <conditionalFormatting sqref="D30:G30">
    <cfRule type="cellIs" priority="150" stopIfTrue="1" operator="equal">
      <formula>""</formula>
    </cfRule>
  </conditionalFormatting>
  <conditionalFormatting sqref="E3:F3">
    <cfRule type="dataBar" priority="101">
      <dataBar>
        <cfvo type="num" val="0"/>
        <cfvo type="num" val="1"/>
        <color rgb="FF638EC6"/>
      </dataBar>
      <extLst>
        <ext xmlns:x14="http://schemas.microsoft.com/office/spreadsheetml/2009/9/main" uri="{B025F937-C7B1-47D3-B67F-A62EFF666E3E}">
          <x14:id>{F2B30E14-7A91-4F11-A159-8D97C947DB3B}</x14:id>
        </ext>
      </extLst>
    </cfRule>
  </conditionalFormatting>
  <conditionalFormatting sqref="H12">
    <cfRule type="cellIs" dxfId="224" priority="54" operator="greaterThanOrEqual">
      <formula>0.8</formula>
    </cfRule>
    <cfRule type="cellIs" dxfId="223" priority="55" operator="greaterThanOrEqual">
      <formula>0.6</formula>
    </cfRule>
    <cfRule type="cellIs" dxfId="222" priority="56" operator="lessThan">
      <formula>0.6</formula>
    </cfRule>
  </conditionalFormatting>
  <conditionalFormatting sqref="H12">
    <cfRule type="cellIs" priority="53" stopIfTrue="1" operator="equal">
      <formula>""</formula>
    </cfRule>
  </conditionalFormatting>
  <conditionalFormatting sqref="H6">
    <cfRule type="cellIs" priority="57" stopIfTrue="1" operator="equal">
      <formula>""</formula>
    </cfRule>
  </conditionalFormatting>
  <conditionalFormatting sqref="H6">
    <cfRule type="cellIs" dxfId="221" priority="58" operator="greaterThanOrEqual">
      <formula>0.8</formula>
    </cfRule>
    <cfRule type="cellIs" dxfId="220" priority="59" operator="greaterThanOrEqual">
      <formula>0.6</formula>
    </cfRule>
    <cfRule type="cellIs" dxfId="219" priority="60" operator="lessThan">
      <formula>0.6</formula>
    </cfRule>
  </conditionalFormatting>
  <conditionalFormatting sqref="H18">
    <cfRule type="cellIs" dxfId="218" priority="50" operator="greaterThanOrEqual">
      <formula>0.8</formula>
    </cfRule>
    <cfRule type="cellIs" dxfId="217" priority="51" operator="greaterThanOrEqual">
      <formula>0.6</formula>
    </cfRule>
    <cfRule type="cellIs" dxfId="216" priority="52" operator="lessThan">
      <formula>0.6</formula>
    </cfRule>
  </conditionalFormatting>
  <conditionalFormatting sqref="H18">
    <cfRule type="cellIs" priority="49" stopIfTrue="1" operator="equal">
      <formula>""</formula>
    </cfRule>
  </conditionalFormatting>
  <conditionalFormatting sqref="H24">
    <cfRule type="cellIs" dxfId="215" priority="46" operator="greaterThanOrEqual">
      <formula>0.8</formula>
    </cfRule>
    <cfRule type="cellIs" dxfId="214" priority="47" operator="greaterThanOrEqual">
      <formula>0.6</formula>
    </cfRule>
    <cfRule type="cellIs" dxfId="213" priority="48" operator="lessThan">
      <formula>0.6</formula>
    </cfRule>
  </conditionalFormatting>
  <conditionalFormatting sqref="H24">
    <cfRule type="cellIs" priority="45" stopIfTrue="1" operator="equal">
      <formula>""</formula>
    </cfRule>
  </conditionalFormatting>
  <conditionalFormatting sqref="H30">
    <cfRule type="cellIs" dxfId="212" priority="42" operator="greaterThanOrEqual">
      <formula>0.8</formula>
    </cfRule>
    <cfRule type="cellIs" dxfId="211" priority="43" operator="greaterThanOrEqual">
      <formula>0.6</formula>
    </cfRule>
    <cfRule type="cellIs" dxfId="210" priority="44" operator="lessThan">
      <formula>0.6</formula>
    </cfRule>
  </conditionalFormatting>
  <conditionalFormatting sqref="H30">
    <cfRule type="cellIs" priority="41" stopIfTrue="1" operator="equal">
      <formula>""</formula>
    </cfRule>
  </conditionalFormatting>
  <conditionalFormatting sqref="H7:H11">
    <cfRule type="cellIs" dxfId="209" priority="38" operator="greaterThanOrEqual">
      <formula>0.8</formula>
    </cfRule>
    <cfRule type="cellIs" dxfId="208" priority="39" operator="greaterThanOrEqual">
      <formula>0.6</formula>
    </cfRule>
    <cfRule type="cellIs" dxfId="207" priority="40" operator="lessThan">
      <formula>0.6</formula>
    </cfRule>
  </conditionalFormatting>
  <conditionalFormatting sqref="H7:H11">
    <cfRule type="cellIs" priority="37" stopIfTrue="1" operator="equal">
      <formula>""</formula>
    </cfRule>
  </conditionalFormatting>
  <conditionalFormatting sqref="H13:H17">
    <cfRule type="cellIs" dxfId="206" priority="34" operator="greaterThanOrEqual">
      <formula>0.8</formula>
    </cfRule>
    <cfRule type="cellIs" dxfId="205" priority="35" operator="greaterThanOrEqual">
      <formula>0.6</formula>
    </cfRule>
    <cfRule type="cellIs" dxfId="204" priority="36" operator="lessThan">
      <formula>0.6</formula>
    </cfRule>
  </conditionalFormatting>
  <conditionalFormatting sqref="H13:H17">
    <cfRule type="cellIs" priority="33" stopIfTrue="1" operator="equal">
      <formula>""</formula>
    </cfRule>
  </conditionalFormatting>
  <conditionalFormatting sqref="H19:H23">
    <cfRule type="cellIs" dxfId="203" priority="30" operator="greaterThanOrEqual">
      <formula>0.8</formula>
    </cfRule>
    <cfRule type="cellIs" dxfId="202" priority="31" operator="greaterThanOrEqual">
      <formula>0.6</formula>
    </cfRule>
    <cfRule type="cellIs" dxfId="201" priority="32" operator="lessThan">
      <formula>0.6</formula>
    </cfRule>
  </conditionalFormatting>
  <conditionalFormatting sqref="H19:H23">
    <cfRule type="cellIs" priority="29" stopIfTrue="1" operator="equal">
      <formula>""</formula>
    </cfRule>
  </conditionalFormatting>
  <conditionalFormatting sqref="H25:H29">
    <cfRule type="cellIs" dxfId="200" priority="26" operator="greaterThanOrEqual">
      <formula>0.8</formula>
    </cfRule>
    <cfRule type="cellIs" dxfId="199" priority="27" operator="greaterThanOrEqual">
      <formula>0.6</formula>
    </cfRule>
    <cfRule type="cellIs" dxfId="198" priority="28" operator="lessThan">
      <formula>0.6</formula>
    </cfRule>
  </conditionalFormatting>
  <conditionalFormatting sqref="H25:H29">
    <cfRule type="cellIs" priority="25" stopIfTrue="1" operator="equal">
      <formula>""</formula>
    </cfRule>
  </conditionalFormatting>
  <conditionalFormatting sqref="H31:H35">
    <cfRule type="cellIs" dxfId="197" priority="22" operator="greaterThanOrEqual">
      <formula>0.8</formula>
    </cfRule>
    <cfRule type="cellIs" dxfId="196" priority="23" operator="greaterThanOrEqual">
      <formula>0.6</formula>
    </cfRule>
    <cfRule type="cellIs" dxfId="195" priority="24" operator="lessThan">
      <formula>0.6</formula>
    </cfRule>
  </conditionalFormatting>
  <conditionalFormatting sqref="H31:H35">
    <cfRule type="cellIs" priority="21" stopIfTrue="1" operator="equal">
      <formula>""</formula>
    </cfRule>
  </conditionalFormatting>
  <conditionalFormatting sqref="G7:G11">
    <cfRule type="cellIs" dxfId="194" priority="18" operator="greaterThanOrEqual">
      <formula>0.8</formula>
    </cfRule>
    <cfRule type="cellIs" dxfId="193" priority="19" operator="greaterThanOrEqual">
      <formula>0.6</formula>
    </cfRule>
    <cfRule type="cellIs" dxfId="192" priority="20" operator="lessThan">
      <formula>0.6</formula>
    </cfRule>
  </conditionalFormatting>
  <conditionalFormatting sqref="G7:G11">
    <cfRule type="cellIs" priority="17" stopIfTrue="1" operator="equal">
      <formula>""</formula>
    </cfRule>
  </conditionalFormatting>
  <conditionalFormatting sqref="G13:G17">
    <cfRule type="cellIs" dxfId="191" priority="14" operator="greaterThanOrEqual">
      <formula>0.8</formula>
    </cfRule>
    <cfRule type="cellIs" dxfId="190" priority="15" operator="greaterThanOrEqual">
      <formula>0.6</formula>
    </cfRule>
    <cfRule type="cellIs" dxfId="189" priority="16" operator="lessThan">
      <formula>0.6</formula>
    </cfRule>
  </conditionalFormatting>
  <conditionalFormatting sqref="G13:G17">
    <cfRule type="cellIs" priority="13" stopIfTrue="1" operator="equal">
      <formula>""</formula>
    </cfRule>
  </conditionalFormatting>
  <conditionalFormatting sqref="G19:G23">
    <cfRule type="cellIs" dxfId="188" priority="10" operator="greaterThanOrEqual">
      <formula>0.8</formula>
    </cfRule>
    <cfRule type="cellIs" dxfId="187" priority="11" operator="greaterThanOrEqual">
      <formula>0.6</formula>
    </cfRule>
    <cfRule type="cellIs" dxfId="186" priority="12" operator="lessThan">
      <formula>0.6</formula>
    </cfRule>
  </conditionalFormatting>
  <conditionalFormatting sqref="G19:G23">
    <cfRule type="cellIs" priority="9" stopIfTrue="1" operator="equal">
      <formula>""</formula>
    </cfRule>
  </conditionalFormatting>
  <conditionalFormatting sqref="G25:G29">
    <cfRule type="cellIs" dxfId="185" priority="6" operator="greaterThanOrEqual">
      <formula>0.8</formula>
    </cfRule>
    <cfRule type="cellIs" dxfId="184" priority="7" operator="greaterThanOrEqual">
      <formula>0.6</formula>
    </cfRule>
    <cfRule type="cellIs" dxfId="183" priority="8" operator="lessThan">
      <formula>0.6</formula>
    </cfRule>
  </conditionalFormatting>
  <conditionalFormatting sqref="G25:G29">
    <cfRule type="cellIs" priority="5" stopIfTrue="1" operator="equal">
      <formula>""</formula>
    </cfRule>
  </conditionalFormatting>
  <conditionalFormatting sqref="G31:G35">
    <cfRule type="cellIs" dxfId="182" priority="2" operator="greaterThanOrEqual">
      <formula>0.8</formula>
    </cfRule>
    <cfRule type="cellIs" dxfId="181" priority="3" operator="greaterThanOrEqual">
      <formula>0.6</formula>
    </cfRule>
    <cfRule type="cellIs" dxfId="180" priority="4" operator="lessThan">
      <formula>0.6</formula>
    </cfRule>
  </conditionalFormatting>
  <conditionalFormatting sqref="G31:G35">
    <cfRule type="cellIs" priority="1" stopIfTrue="1" operator="equal">
      <formula>""</formula>
    </cfRule>
  </conditionalFormatting>
  <dataValidations count="1">
    <dataValidation type="list" allowBlank="1" showInputMessage="1" showErrorMessage="1" sqref="C6 C12 C18 C24 C30" xr:uid="{B1A2B61C-D795-4091-962E-F5D35BFFBE6B}">
      <formula1>company_okrs</formula1>
    </dataValidation>
  </dataValidations>
  <pageMargins left="0.7" right="0.7" top="0.75" bottom="0.75" header="0.3" footer="0.3"/>
  <pageSetup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dataBar" id="{F2B30E14-7A91-4F11-A159-8D97C947DB3B}">
            <x14:dataBar minLength="0" maxLength="100" gradient="0">
              <x14:cfvo type="num">
                <xm:f>0</xm:f>
              </x14:cfvo>
              <x14:cfvo type="num">
                <xm:f>1</xm:f>
              </x14:cfvo>
              <x14:negativeFillColor rgb="FFFF0000"/>
              <x14:axisColor rgb="FF000000"/>
            </x14:dataBar>
          </x14:cfRule>
          <xm:sqref>E3:F3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3AE53-9B06-48D3-B131-06F0C842343C}">
  <sheetPr>
    <tabColor theme="4" tint="0.59999389629810485"/>
  </sheetPr>
  <dimension ref="B2:K35"/>
  <sheetViews>
    <sheetView workbookViewId="0"/>
  </sheetViews>
  <sheetFormatPr defaultColWidth="9.140625" defaultRowHeight="15" x14ac:dyDescent="0.25"/>
  <cols>
    <col min="1" max="1" width="3.7109375" style="2" customWidth="1"/>
    <col min="2" max="2" width="40.7109375" style="2" customWidth="1"/>
    <col min="3" max="8" width="15.7109375" style="2" customWidth="1"/>
    <col min="9" max="11" width="30.7109375" style="2" customWidth="1"/>
    <col min="12" max="16384" width="9.140625" style="2"/>
  </cols>
  <sheetData>
    <row r="2" spans="2:11" s="3" customFormat="1" ht="24.95" customHeight="1" x14ac:dyDescent="0.25">
      <c r="B2" s="10" t="str">
        <f>Setup!F6 &amp; " OKRs"</f>
        <v>Product OKRs</v>
      </c>
      <c r="C2" s="10"/>
    </row>
    <row r="3" spans="2:11" s="3" customFormat="1" ht="24.95" customHeight="1" x14ac:dyDescent="0.25">
      <c r="B3" s="3" t="str">
        <f>TEXT(Setup!F7,"mmmm d") &amp; " - " &amp; TEXT(Setup!F8,"mmmm d, yyyy")</f>
        <v>April 1 - June 30, 2021</v>
      </c>
      <c r="C3" s="112" t="str">
        <f>"Review Date: "&amp; TEXT(Setup!$C$4, "mmmm dd, yyyy")</f>
        <v>Review Date: May 05, 2021</v>
      </c>
      <c r="D3" s="112"/>
      <c r="E3" s="113">
        <f>(Setup!C4-Setup!F7)/(Setup!F8-Setup!F7)</f>
        <v>0.37777777777777777</v>
      </c>
      <c r="F3" s="113"/>
      <c r="G3" s="48" t="str">
        <f>Setup!F8-Setup!$C$4 &amp; " Days To Go"</f>
        <v>56 Days To Go</v>
      </c>
      <c r="H3" s="48"/>
    </row>
    <row r="4" spans="2:11" ht="20.100000000000001" customHeight="1" x14ac:dyDescent="0.25"/>
    <row r="5" spans="2:11" s="6" customFormat="1" ht="24.95" customHeight="1" x14ac:dyDescent="0.25">
      <c r="C5" s="13" t="s">
        <v>21</v>
      </c>
      <c r="D5" s="7" t="s">
        <v>13</v>
      </c>
      <c r="E5" s="7" t="s">
        <v>14</v>
      </c>
      <c r="F5" s="7" t="s">
        <v>15</v>
      </c>
      <c r="G5" s="7" t="s">
        <v>16</v>
      </c>
      <c r="H5" s="7" t="s">
        <v>93</v>
      </c>
      <c r="I5" s="7" t="s">
        <v>17</v>
      </c>
      <c r="J5" s="7" t="s">
        <v>18</v>
      </c>
      <c r="K5" s="7" t="s">
        <v>19</v>
      </c>
    </row>
    <row r="6" spans="2:11" s="3" customFormat="1" ht="39.950000000000003" customHeight="1" x14ac:dyDescent="0.25">
      <c r="B6" s="32" t="s">
        <v>66</v>
      </c>
      <c r="C6" s="114" t="s">
        <v>43</v>
      </c>
      <c r="D6" s="108">
        <f>IF(ISERR(AVERAGE(G7:G11)),"",AVERAGE(G7:G11))</f>
        <v>0.65916666666666668</v>
      </c>
      <c r="E6" s="108"/>
      <c r="F6" s="108"/>
      <c r="G6" s="108"/>
      <c r="H6" s="4">
        <f>IF(D6="","",IF(D6/$E$3&gt;1,1,IF(D6/$E$3&lt;0,0,D6/$E$3)))</f>
        <v>1</v>
      </c>
      <c r="I6" s="117"/>
      <c r="J6" s="117"/>
      <c r="K6" s="117"/>
    </row>
    <row r="7" spans="2:11" s="3" customFormat="1" ht="39.950000000000003" customHeight="1" x14ac:dyDescent="0.25">
      <c r="B7" s="33" t="s">
        <v>67</v>
      </c>
      <c r="C7" s="115"/>
      <c r="D7" s="27">
        <v>0</v>
      </c>
      <c r="E7" s="28">
        <v>30</v>
      </c>
      <c r="F7" s="28">
        <v>17</v>
      </c>
      <c r="G7" s="4">
        <f>IF(AND(F7&lt;&gt;"",F7=E7),1,IF(AND(F7&lt;&gt;"",F7=D7),0,IF(E7&gt;=D7,IF(ISERROR(1-(E7-F7)/(E7-D7)),"",IF(1-(E7-F7)/(E7-D7)&gt;1,1,IF(1-(E7-F7)/(E7-D7)&lt;0,0,1-(E7-F7)/(E7-D7)))),IF(ISERROR(1-(D7-F7)/(D7-E7)),"",IF((D7-F7)/(D7-E7)&gt;1,1,IF((D7-F7)/(D7-E7)&lt;0,0, (D7-F7)/(D7-E7)))))))</f>
        <v>0.56666666666666665</v>
      </c>
      <c r="H7" s="4">
        <f>IF(G7="","",IF(G7/$E$3&gt;1,1,IF(G7/$E$3&lt;0,0,G7/$E$3)))</f>
        <v>1</v>
      </c>
      <c r="I7" s="118"/>
      <c r="J7" s="118"/>
      <c r="K7" s="118"/>
    </row>
    <row r="8" spans="2:11" s="3" customFormat="1" ht="39.950000000000003" customHeight="1" x14ac:dyDescent="0.25">
      <c r="B8" s="33" t="s">
        <v>68</v>
      </c>
      <c r="C8" s="115"/>
      <c r="D8" s="27">
        <v>0</v>
      </c>
      <c r="E8" s="28">
        <v>10</v>
      </c>
      <c r="F8" s="28">
        <v>9</v>
      </c>
      <c r="G8" s="4">
        <f t="shared" ref="G8:G11" si="0">IF(AND(F8&lt;&gt;"",F8=E8),1,IF(AND(F8&lt;&gt;"",F8=D8),0,IF(E8&gt;=D8,IF(ISERROR(1-(E8-F8)/(E8-D8)),"",IF(1-(E8-F8)/(E8-D8)&gt;1,1,IF(1-(E8-F8)/(E8-D8)&lt;0,0,1-(E8-F8)/(E8-D8)))),IF(ISERROR(1-(D8-F8)/(D8-E8)),"",IF((D8-F8)/(D8-E8)&gt;1,1,IF((D8-F8)/(D8-E8)&lt;0,0, (D8-F8)/(D8-E8)))))))</f>
        <v>0.9</v>
      </c>
      <c r="H8" s="4">
        <f t="shared" ref="H8:H11" si="1">IF(G8="","",IF(G8/$E$3&gt;1,1,IF(G8/$E$3&lt;0,0,G8/$E$3)))</f>
        <v>1</v>
      </c>
      <c r="I8" s="118"/>
      <c r="J8" s="118"/>
      <c r="K8" s="118"/>
    </row>
    <row r="9" spans="2:11" s="3" customFormat="1" ht="39.950000000000003" customHeight="1" x14ac:dyDescent="0.25">
      <c r="B9" s="33" t="s">
        <v>69</v>
      </c>
      <c r="C9" s="115"/>
      <c r="D9" s="29">
        <v>0</v>
      </c>
      <c r="E9" s="29">
        <v>2</v>
      </c>
      <c r="F9" s="29">
        <v>1</v>
      </c>
      <c r="G9" s="4">
        <f t="shared" si="0"/>
        <v>0.5</v>
      </c>
      <c r="H9" s="4">
        <f t="shared" si="1"/>
        <v>1</v>
      </c>
      <c r="I9" s="118"/>
      <c r="J9" s="118"/>
      <c r="K9" s="118"/>
    </row>
    <row r="10" spans="2:11" s="3" customFormat="1" ht="39.950000000000003" customHeight="1" x14ac:dyDescent="0.25">
      <c r="B10" s="33" t="s">
        <v>70</v>
      </c>
      <c r="C10" s="115"/>
      <c r="D10" s="30">
        <v>0</v>
      </c>
      <c r="E10" s="30">
        <v>1</v>
      </c>
      <c r="F10" s="30">
        <v>0.67</v>
      </c>
      <c r="G10" s="4">
        <f t="shared" si="0"/>
        <v>0.67</v>
      </c>
      <c r="H10" s="4">
        <f t="shared" si="1"/>
        <v>1</v>
      </c>
      <c r="I10" s="118"/>
      <c r="J10" s="118"/>
      <c r="K10" s="118"/>
    </row>
    <row r="11" spans="2:11" s="3" customFormat="1" ht="39.950000000000003" customHeight="1" x14ac:dyDescent="0.25">
      <c r="B11" s="25"/>
      <c r="C11" s="116"/>
      <c r="D11" s="29"/>
      <c r="E11" s="29"/>
      <c r="F11" s="29"/>
      <c r="G11" s="4" t="str">
        <f t="shared" si="0"/>
        <v/>
      </c>
      <c r="H11" s="4" t="str">
        <f t="shared" si="1"/>
        <v/>
      </c>
      <c r="I11" s="119"/>
      <c r="J11" s="119"/>
      <c r="K11" s="119"/>
    </row>
    <row r="12" spans="2:11" ht="39.950000000000003" customHeight="1" x14ac:dyDescent="0.25">
      <c r="B12" s="32" t="s">
        <v>71</v>
      </c>
      <c r="C12" s="114" t="s">
        <v>43</v>
      </c>
      <c r="D12" s="108">
        <f>IF(ISERR(AVERAGE(G13:G17)),"",AVERAGE(G13:G17))</f>
        <v>0.5625</v>
      </c>
      <c r="E12" s="108"/>
      <c r="F12" s="108"/>
      <c r="G12" s="108"/>
      <c r="H12" s="4">
        <f>IF(D12="","",IF(D12/$E$3&gt;1,1,IF(D12/$E$3&lt;0,0,D12/$E$3)))</f>
        <v>1</v>
      </c>
      <c r="I12" s="117"/>
      <c r="J12" s="117"/>
      <c r="K12" s="117"/>
    </row>
    <row r="13" spans="2:11" ht="39.950000000000003" customHeight="1" x14ac:dyDescent="0.25">
      <c r="B13" s="33" t="s">
        <v>72</v>
      </c>
      <c r="C13" s="115"/>
      <c r="D13" s="29">
        <v>0</v>
      </c>
      <c r="E13" s="29">
        <v>50</v>
      </c>
      <c r="F13" s="29">
        <v>45</v>
      </c>
      <c r="G13" s="4">
        <f>IF(AND(F13&lt;&gt;"",F13=E13),1,IF(AND(F13&lt;&gt;"",F13=D13),0,IF(E13&gt;=D13,IF(ISERROR(1-(E13-F13)/(E13-D13)),"",IF(1-(E13-F13)/(E13-D13)&gt;1,1,IF(1-(E13-F13)/(E13-D13)&lt;0,0,1-(E13-F13)/(E13-D13)))),IF(ISERROR(1-(D13-F13)/(D13-E13)),"",IF((D13-F13)/(D13-E13)&gt;1,1,IF((D13-F13)/(D13-E13)&lt;0,0, (D13-F13)/(D13-E13)))))))</f>
        <v>0.9</v>
      </c>
      <c r="H13" s="4">
        <f>IF(G13="","",IF(G13/$E$3&gt;1,1,IF(G13/$E$3&lt;0,0,G13/$E$3)))</f>
        <v>1</v>
      </c>
      <c r="I13" s="118"/>
      <c r="J13" s="118"/>
      <c r="K13" s="118"/>
    </row>
    <row r="14" spans="2:11" ht="39.950000000000003" customHeight="1" x14ac:dyDescent="0.25">
      <c r="B14" s="33" t="s">
        <v>73</v>
      </c>
      <c r="C14" s="115"/>
      <c r="D14" s="34">
        <v>7</v>
      </c>
      <c r="E14" s="34">
        <v>8</v>
      </c>
      <c r="F14" s="34">
        <v>6.4</v>
      </c>
      <c r="G14" s="4">
        <f t="shared" ref="G14:G17" si="2">IF(AND(F14&lt;&gt;"",F14=E14),1,IF(AND(F14&lt;&gt;"",F14=D14),0,IF(E14&gt;=D14,IF(ISERROR(1-(E14-F14)/(E14-D14)),"",IF(1-(E14-F14)/(E14-D14)&gt;1,1,IF(1-(E14-F14)/(E14-D14)&lt;0,0,1-(E14-F14)/(E14-D14)))),IF(ISERROR(1-(D14-F14)/(D14-E14)),"",IF((D14-F14)/(D14-E14)&gt;1,1,IF((D14-F14)/(D14-E14)&lt;0,0, (D14-F14)/(D14-E14)))))))</f>
        <v>0</v>
      </c>
      <c r="H14" s="4">
        <f t="shared" ref="H14:H17" si="3">IF(G14="","",IF(G14/$E$3&gt;1,1,IF(G14/$E$3&lt;0,0,G14/$E$3)))</f>
        <v>0</v>
      </c>
      <c r="I14" s="118"/>
      <c r="J14" s="118"/>
      <c r="K14" s="118"/>
    </row>
    <row r="15" spans="2:11" ht="39.950000000000003" customHeight="1" x14ac:dyDescent="0.25">
      <c r="B15" s="33" t="s">
        <v>74</v>
      </c>
      <c r="C15" s="115"/>
      <c r="D15" s="28">
        <v>0</v>
      </c>
      <c r="E15" s="28">
        <v>5</v>
      </c>
      <c r="F15" s="28">
        <v>3</v>
      </c>
      <c r="G15" s="4">
        <f t="shared" si="2"/>
        <v>0.6</v>
      </c>
      <c r="H15" s="4">
        <f t="shared" si="3"/>
        <v>1</v>
      </c>
      <c r="I15" s="118"/>
      <c r="J15" s="118"/>
      <c r="K15" s="118"/>
    </row>
    <row r="16" spans="2:11" ht="39.950000000000003" customHeight="1" x14ac:dyDescent="0.25">
      <c r="B16" s="25" t="s">
        <v>75</v>
      </c>
      <c r="C16" s="115"/>
      <c r="D16" s="34">
        <v>8</v>
      </c>
      <c r="E16" s="34">
        <v>10</v>
      </c>
      <c r="F16" s="34">
        <v>9.5</v>
      </c>
      <c r="G16" s="4">
        <f t="shared" si="2"/>
        <v>0.75</v>
      </c>
      <c r="H16" s="4">
        <f t="shared" si="3"/>
        <v>1</v>
      </c>
      <c r="I16" s="118"/>
      <c r="J16" s="118"/>
      <c r="K16" s="118"/>
    </row>
    <row r="17" spans="2:11" ht="39.950000000000003" customHeight="1" x14ac:dyDescent="0.25">
      <c r="B17" s="25"/>
      <c r="C17" s="116"/>
      <c r="D17" s="29"/>
      <c r="E17" s="29"/>
      <c r="F17" s="29"/>
      <c r="G17" s="4" t="str">
        <f t="shared" si="2"/>
        <v/>
      </c>
      <c r="H17" s="4" t="str">
        <f t="shared" si="3"/>
        <v/>
      </c>
      <c r="I17" s="119"/>
      <c r="J17" s="119"/>
      <c r="K17" s="119"/>
    </row>
    <row r="18" spans="2:11" ht="39.950000000000003" customHeight="1" x14ac:dyDescent="0.25">
      <c r="B18" s="32"/>
      <c r="C18" s="114" t="s">
        <v>22</v>
      </c>
      <c r="D18" s="108" t="str">
        <f>IF(ISERR(AVERAGE(G19:G23)),"",AVERAGE(G19:G23))</f>
        <v/>
      </c>
      <c r="E18" s="108"/>
      <c r="F18" s="108"/>
      <c r="G18" s="108"/>
      <c r="H18" s="4" t="str">
        <f>IF(D18="","",IF(D18/$E$3&gt;1,1,IF(D18/$E$3&lt;0,0,D18/$E$3)))</f>
        <v/>
      </c>
      <c r="I18" s="117"/>
      <c r="J18" s="117"/>
      <c r="K18" s="117"/>
    </row>
    <row r="19" spans="2:11" ht="39.950000000000003" customHeight="1" x14ac:dyDescent="0.25">
      <c r="B19" s="33"/>
      <c r="C19" s="115"/>
      <c r="D19" s="29"/>
      <c r="E19" s="29"/>
      <c r="F19" s="29"/>
      <c r="G19" s="4" t="str">
        <f>IF(AND(F19&lt;&gt;"",F19=E19),1,IF(AND(F19&lt;&gt;"",F19=D19),0,IF(E19&gt;=D19,IF(ISERROR(1-(E19-F19)/(E19-D19)),"",IF(1-(E19-F19)/(E19-D19)&gt;1,1,IF(1-(E19-F19)/(E19-D19)&lt;0,0,1-(E19-F19)/(E19-D19)))),IF(ISERROR(1-(D19-F19)/(D19-E19)),"",IF((D19-F19)/(D19-E19)&gt;1,1,IF((D19-F19)/(D19-E19)&lt;0,0, (D19-F19)/(D19-E19)))))))</f>
        <v/>
      </c>
      <c r="H19" s="4" t="str">
        <f>IF(G19="","",IF(G19/$E$3&gt;1,1,IF(G19/$E$3&lt;0,0,G19/$E$3)))</f>
        <v/>
      </c>
      <c r="I19" s="118"/>
      <c r="J19" s="118"/>
      <c r="K19" s="118"/>
    </row>
    <row r="20" spans="2:11" ht="39.950000000000003" customHeight="1" x14ac:dyDescent="0.25">
      <c r="B20" s="33"/>
      <c r="C20" s="115"/>
      <c r="D20" s="27"/>
      <c r="E20" s="27"/>
      <c r="F20" s="27"/>
      <c r="G20" s="4" t="str">
        <f t="shared" ref="G20:G23" si="4">IF(AND(F20&lt;&gt;"",F20=E20),1,IF(AND(F20&lt;&gt;"",F20=D20),0,IF(E20&gt;=D20,IF(ISERROR(1-(E20-F20)/(E20-D20)),"",IF(1-(E20-F20)/(E20-D20)&gt;1,1,IF(1-(E20-F20)/(E20-D20)&lt;0,0,1-(E20-F20)/(E20-D20)))),IF(ISERROR(1-(D20-F20)/(D20-E20)),"",IF((D20-F20)/(D20-E20)&gt;1,1,IF((D20-F20)/(D20-E20)&lt;0,0, (D20-F20)/(D20-E20)))))))</f>
        <v/>
      </c>
      <c r="H20" s="4" t="str">
        <f t="shared" ref="H20:H23" si="5">IF(G20="","",IF(G20/$E$3&gt;1,1,IF(G20/$E$3&lt;0,0,G20/$E$3)))</f>
        <v/>
      </c>
      <c r="I20" s="118"/>
      <c r="J20" s="118"/>
      <c r="K20" s="118"/>
    </row>
    <row r="21" spans="2:11" ht="39.950000000000003" customHeight="1" x14ac:dyDescent="0.25">
      <c r="B21" s="33"/>
      <c r="C21" s="115"/>
      <c r="D21" s="29"/>
      <c r="E21" s="29"/>
      <c r="F21" s="29"/>
      <c r="G21" s="4" t="str">
        <f t="shared" si="4"/>
        <v/>
      </c>
      <c r="H21" s="4" t="str">
        <f t="shared" si="5"/>
        <v/>
      </c>
      <c r="I21" s="118"/>
      <c r="J21" s="118"/>
      <c r="K21" s="118"/>
    </row>
    <row r="22" spans="2:11" ht="39.950000000000003" customHeight="1" x14ac:dyDescent="0.25">
      <c r="B22" s="33"/>
      <c r="C22" s="115"/>
      <c r="D22" s="30"/>
      <c r="E22" s="30"/>
      <c r="F22" s="30"/>
      <c r="G22" s="4" t="str">
        <f t="shared" si="4"/>
        <v/>
      </c>
      <c r="H22" s="4" t="str">
        <f t="shared" si="5"/>
        <v/>
      </c>
      <c r="I22" s="118"/>
      <c r="J22" s="118"/>
      <c r="K22" s="118"/>
    </row>
    <row r="23" spans="2:11" ht="39.950000000000003" customHeight="1" x14ac:dyDescent="0.25">
      <c r="B23" s="25"/>
      <c r="C23" s="116"/>
      <c r="D23" s="29"/>
      <c r="E23" s="29"/>
      <c r="F23" s="29"/>
      <c r="G23" s="4" t="str">
        <f t="shared" si="4"/>
        <v/>
      </c>
      <c r="H23" s="4" t="str">
        <f t="shared" si="5"/>
        <v/>
      </c>
      <c r="I23" s="119"/>
      <c r="J23" s="119"/>
      <c r="K23" s="119"/>
    </row>
    <row r="24" spans="2:11" ht="39.950000000000003" customHeight="1" x14ac:dyDescent="0.25">
      <c r="B24" s="24"/>
      <c r="C24" s="114" t="s">
        <v>22</v>
      </c>
      <c r="D24" s="108" t="str">
        <f>IF(ISERR(AVERAGE(G25:G29)),"",AVERAGE(G25:G29))</f>
        <v/>
      </c>
      <c r="E24" s="108"/>
      <c r="F24" s="108"/>
      <c r="G24" s="108"/>
      <c r="H24" s="4" t="str">
        <f>IF(D24="","",IF(D24/$E$3&gt;1,1,IF(D24/$E$3&lt;0,0,D24/$E$3)))</f>
        <v/>
      </c>
      <c r="I24" s="117"/>
      <c r="J24" s="117"/>
      <c r="K24" s="117"/>
    </row>
    <row r="25" spans="2:11" ht="39.950000000000003" customHeight="1" x14ac:dyDescent="0.25">
      <c r="B25" s="25"/>
      <c r="C25" s="115"/>
      <c r="D25" s="29"/>
      <c r="E25" s="29"/>
      <c r="F25" s="29"/>
      <c r="G25" s="4" t="str">
        <f>IF(AND(F25&lt;&gt;"",F25=E25),1,IF(AND(F25&lt;&gt;"",F25=D25),0,IF(E25&gt;=D25,IF(ISERROR(1-(E25-F25)/(E25-D25)),"",IF(1-(E25-F25)/(E25-D25)&gt;1,1,IF(1-(E25-F25)/(E25-D25)&lt;0,0,1-(E25-F25)/(E25-D25)))),IF(ISERROR(1-(D25-F25)/(D25-E25)),"",IF((D25-F25)/(D25-E25)&gt;1,1,IF((D25-F25)/(D25-E25)&lt;0,0, (D25-F25)/(D25-E25)))))))</f>
        <v/>
      </c>
      <c r="H25" s="4" t="str">
        <f>IF(G25="","",IF(G25/$E$3&gt;1,1,IF(G25/$E$3&lt;0,0,G25/$E$3)))</f>
        <v/>
      </c>
      <c r="I25" s="118"/>
      <c r="J25" s="118"/>
      <c r="K25" s="118"/>
    </row>
    <row r="26" spans="2:11" ht="39.950000000000003" customHeight="1" x14ac:dyDescent="0.25">
      <c r="B26" s="25"/>
      <c r="C26" s="115"/>
      <c r="D26" s="30"/>
      <c r="E26" s="30"/>
      <c r="F26" s="30"/>
      <c r="G26" s="4" t="str">
        <f t="shared" ref="G26:G29" si="6">IF(AND(F26&lt;&gt;"",F26=E26),1,IF(AND(F26&lt;&gt;"",F26=D26),0,IF(E26&gt;=D26,IF(ISERROR(1-(E26-F26)/(E26-D26)),"",IF(1-(E26-F26)/(E26-D26)&gt;1,1,IF(1-(E26-F26)/(E26-D26)&lt;0,0,1-(E26-F26)/(E26-D26)))),IF(ISERROR(1-(D26-F26)/(D26-E26)),"",IF((D26-F26)/(D26-E26)&gt;1,1,IF((D26-F26)/(D26-E26)&lt;0,0, (D26-F26)/(D26-E26)))))))</f>
        <v/>
      </c>
      <c r="H26" s="4" t="str">
        <f t="shared" ref="H26:H29" si="7">IF(G26="","",IF(G26/$E$3&gt;1,1,IF(G26/$E$3&lt;0,0,G26/$E$3)))</f>
        <v/>
      </c>
      <c r="I26" s="118"/>
      <c r="J26" s="118"/>
      <c r="K26" s="118"/>
    </row>
    <row r="27" spans="2:11" ht="39.950000000000003" customHeight="1" x14ac:dyDescent="0.25">
      <c r="B27" s="25"/>
      <c r="C27" s="115"/>
      <c r="D27" s="29"/>
      <c r="E27" s="29"/>
      <c r="F27" s="29"/>
      <c r="G27" s="4" t="str">
        <f t="shared" si="6"/>
        <v/>
      </c>
      <c r="H27" s="4" t="str">
        <f t="shared" si="7"/>
        <v/>
      </c>
      <c r="I27" s="118"/>
      <c r="J27" s="118"/>
      <c r="K27" s="118"/>
    </row>
    <row r="28" spans="2:11" ht="39.950000000000003" customHeight="1" x14ac:dyDescent="0.25">
      <c r="B28" s="25"/>
      <c r="C28" s="115"/>
      <c r="D28" s="29"/>
      <c r="E28" s="29"/>
      <c r="F28" s="29"/>
      <c r="G28" s="4" t="str">
        <f t="shared" si="6"/>
        <v/>
      </c>
      <c r="H28" s="4" t="str">
        <f t="shared" si="7"/>
        <v/>
      </c>
      <c r="I28" s="118"/>
      <c r="J28" s="118"/>
      <c r="K28" s="118"/>
    </row>
    <row r="29" spans="2:11" ht="39.950000000000003" customHeight="1" x14ac:dyDescent="0.25">
      <c r="B29" s="25"/>
      <c r="C29" s="116"/>
      <c r="D29" s="29"/>
      <c r="E29" s="29"/>
      <c r="F29" s="29"/>
      <c r="G29" s="4" t="str">
        <f t="shared" si="6"/>
        <v/>
      </c>
      <c r="H29" s="4" t="str">
        <f t="shared" si="7"/>
        <v/>
      </c>
      <c r="I29" s="119"/>
      <c r="J29" s="119"/>
      <c r="K29" s="119"/>
    </row>
    <row r="30" spans="2:11" ht="39.950000000000003" customHeight="1" x14ac:dyDescent="0.25">
      <c r="B30" s="24"/>
      <c r="C30" s="114" t="s">
        <v>22</v>
      </c>
      <c r="D30" s="108" t="str">
        <f>IF(ISERR(AVERAGE(G31:G35)),"",AVERAGE(G31:G35))</f>
        <v/>
      </c>
      <c r="E30" s="108"/>
      <c r="F30" s="108"/>
      <c r="G30" s="108"/>
      <c r="H30" s="4" t="str">
        <f>IF(D30="","",IF(D30/$E$3&gt;1,1,IF(D30/$E$3&lt;0,0,D30/$E$3)))</f>
        <v/>
      </c>
      <c r="I30" s="117"/>
      <c r="J30" s="117"/>
      <c r="K30" s="117"/>
    </row>
    <row r="31" spans="2:11" ht="39.950000000000003" customHeight="1" x14ac:dyDescent="0.25">
      <c r="B31" s="25"/>
      <c r="C31" s="115"/>
      <c r="D31" s="29"/>
      <c r="E31" s="29"/>
      <c r="F31" s="29"/>
      <c r="G31" s="4" t="str">
        <f>IF(AND(F31&lt;&gt;"",F31=E31),1,IF(AND(F31&lt;&gt;"",F31=D31),0,IF(E31&gt;=D31,IF(ISERROR(1-(E31-F31)/(E31-D31)),"",IF(1-(E31-F31)/(E31-D31)&gt;1,1,IF(1-(E31-F31)/(E31-D31)&lt;0,0,1-(E31-F31)/(E31-D31)))),IF(ISERROR(1-(D31-F31)/(D31-E31)),"",IF((D31-F31)/(D31-E31)&gt;1,1,IF((D31-F31)/(D31-E31)&lt;0,0, (D31-F31)/(D31-E31)))))))</f>
        <v/>
      </c>
      <c r="H31" s="4" t="str">
        <f>IF(G31="","",IF(G31/$E$3&gt;1,1,IF(G31/$E$3&lt;0,0,G31/$E$3)))</f>
        <v/>
      </c>
      <c r="I31" s="118"/>
      <c r="J31" s="118"/>
      <c r="K31" s="118"/>
    </row>
    <row r="32" spans="2:11" ht="39.950000000000003" customHeight="1" x14ac:dyDescent="0.25">
      <c r="B32" s="25"/>
      <c r="C32" s="115"/>
      <c r="D32" s="30"/>
      <c r="E32" s="30"/>
      <c r="F32" s="30"/>
      <c r="G32" s="4" t="str">
        <f t="shared" ref="G32:G35" si="8">IF(AND(F32&lt;&gt;"",F32=E32),1,IF(AND(F32&lt;&gt;"",F32=D32),0,IF(E32&gt;=D32,IF(ISERROR(1-(E32-F32)/(E32-D32)),"",IF(1-(E32-F32)/(E32-D32)&gt;1,1,IF(1-(E32-F32)/(E32-D32)&lt;0,0,1-(E32-F32)/(E32-D32)))),IF(ISERROR(1-(D32-F32)/(D32-E32)),"",IF((D32-F32)/(D32-E32)&gt;1,1,IF((D32-F32)/(D32-E32)&lt;0,0, (D32-F32)/(D32-E32)))))))</f>
        <v/>
      </c>
      <c r="H32" s="4" t="str">
        <f t="shared" ref="H32:H35" si="9">IF(G32="","",IF(G32/$E$3&gt;1,1,IF(G32/$E$3&lt;0,0,G32/$E$3)))</f>
        <v/>
      </c>
      <c r="I32" s="118"/>
      <c r="J32" s="118"/>
      <c r="K32" s="118"/>
    </row>
    <row r="33" spans="2:11" ht="39.950000000000003" customHeight="1" x14ac:dyDescent="0.25">
      <c r="B33" s="25"/>
      <c r="C33" s="115"/>
      <c r="D33" s="29"/>
      <c r="E33" s="29"/>
      <c r="F33" s="29"/>
      <c r="G33" s="4" t="str">
        <f t="shared" si="8"/>
        <v/>
      </c>
      <c r="H33" s="4" t="str">
        <f t="shared" si="9"/>
        <v/>
      </c>
      <c r="I33" s="118"/>
      <c r="J33" s="118"/>
      <c r="K33" s="118"/>
    </row>
    <row r="34" spans="2:11" ht="39.950000000000003" customHeight="1" x14ac:dyDescent="0.25">
      <c r="B34" s="25"/>
      <c r="C34" s="115"/>
      <c r="D34" s="29"/>
      <c r="E34" s="29"/>
      <c r="F34" s="29"/>
      <c r="G34" s="4" t="str">
        <f t="shared" si="8"/>
        <v/>
      </c>
      <c r="H34" s="4" t="str">
        <f t="shared" si="9"/>
        <v/>
      </c>
      <c r="I34" s="118"/>
      <c r="J34" s="118"/>
      <c r="K34" s="118"/>
    </row>
    <row r="35" spans="2:11" ht="39.950000000000003" customHeight="1" x14ac:dyDescent="0.25">
      <c r="B35" s="25"/>
      <c r="C35" s="116"/>
      <c r="D35" s="29"/>
      <c r="E35" s="29"/>
      <c r="F35" s="29"/>
      <c r="G35" s="4" t="str">
        <f t="shared" si="8"/>
        <v/>
      </c>
      <c r="H35" s="4" t="str">
        <f t="shared" si="9"/>
        <v/>
      </c>
      <c r="I35" s="119"/>
      <c r="J35" s="119"/>
      <c r="K35" s="119"/>
    </row>
  </sheetData>
  <sheetProtection sheet="1" objects="1" scenarios="1" formatCells="0"/>
  <mergeCells count="27">
    <mergeCell ref="C24:C29"/>
    <mergeCell ref="D24:G24"/>
    <mergeCell ref="I24:I29"/>
    <mergeCell ref="J24:J29"/>
    <mergeCell ref="K24:K29"/>
    <mergeCell ref="C30:C35"/>
    <mergeCell ref="D30:G30"/>
    <mergeCell ref="I30:I35"/>
    <mergeCell ref="J30:J35"/>
    <mergeCell ref="K30:K35"/>
    <mergeCell ref="C12:C17"/>
    <mergeCell ref="D12:G12"/>
    <mergeCell ref="I12:I17"/>
    <mergeCell ref="J12:J17"/>
    <mergeCell ref="K12:K17"/>
    <mergeCell ref="C18:C23"/>
    <mergeCell ref="D18:G18"/>
    <mergeCell ref="I18:I23"/>
    <mergeCell ref="J18:J23"/>
    <mergeCell ref="K18:K23"/>
    <mergeCell ref="K6:K11"/>
    <mergeCell ref="C3:D3"/>
    <mergeCell ref="E3:F3"/>
    <mergeCell ref="C6:C11"/>
    <mergeCell ref="D6:G6"/>
    <mergeCell ref="I6:I11"/>
    <mergeCell ref="J6:J11"/>
  </mergeCells>
  <conditionalFormatting sqref="D6">
    <cfRule type="cellIs" dxfId="179" priority="138" operator="greaterThanOrEqual">
      <formula>0.8</formula>
    </cfRule>
    <cfRule type="cellIs" dxfId="178" priority="139" operator="greaterThanOrEqual">
      <formula>0.6</formula>
    </cfRule>
    <cfRule type="cellIs" dxfId="177" priority="140" operator="lessThan">
      <formula>0.6</formula>
    </cfRule>
  </conditionalFormatting>
  <conditionalFormatting sqref="D18">
    <cfRule type="cellIs" dxfId="176" priority="135" operator="greaterThanOrEqual">
      <formula>0.8</formula>
    </cfRule>
    <cfRule type="cellIs" dxfId="175" priority="136" operator="greaterThanOrEqual">
      <formula>0.6</formula>
    </cfRule>
    <cfRule type="cellIs" dxfId="174" priority="137" operator="lessThan">
      <formula>0.6</formula>
    </cfRule>
  </conditionalFormatting>
  <conditionalFormatting sqref="D6:G6">
    <cfRule type="cellIs" priority="134" stopIfTrue="1" operator="equal">
      <formula>""</formula>
    </cfRule>
  </conditionalFormatting>
  <conditionalFormatting sqref="D12">
    <cfRule type="cellIs" dxfId="173" priority="131" operator="greaterThanOrEqual">
      <formula>0.8</formula>
    </cfRule>
    <cfRule type="cellIs" dxfId="172" priority="132" operator="greaterThanOrEqual">
      <formula>0.6</formula>
    </cfRule>
    <cfRule type="cellIs" dxfId="171" priority="133" operator="lessThan">
      <formula>0.6</formula>
    </cfRule>
  </conditionalFormatting>
  <conditionalFormatting sqref="D12:G12">
    <cfRule type="cellIs" priority="130" stopIfTrue="1" operator="equal">
      <formula>""</formula>
    </cfRule>
  </conditionalFormatting>
  <conditionalFormatting sqref="D24">
    <cfRule type="cellIs" dxfId="170" priority="127" operator="greaterThanOrEqual">
      <formula>0.8</formula>
    </cfRule>
    <cfRule type="cellIs" dxfId="169" priority="128" operator="greaterThanOrEqual">
      <formula>0.6</formula>
    </cfRule>
    <cfRule type="cellIs" dxfId="168" priority="129" operator="lessThan">
      <formula>0.6</formula>
    </cfRule>
  </conditionalFormatting>
  <conditionalFormatting sqref="D24:G24">
    <cfRule type="cellIs" priority="126" stopIfTrue="1" operator="equal">
      <formula>""</formula>
    </cfRule>
  </conditionalFormatting>
  <conditionalFormatting sqref="D30">
    <cfRule type="cellIs" dxfId="167" priority="123" operator="greaterThanOrEqual">
      <formula>0.8</formula>
    </cfRule>
    <cfRule type="cellIs" dxfId="166" priority="124" operator="greaterThanOrEqual">
      <formula>0.6</formula>
    </cfRule>
    <cfRule type="cellIs" dxfId="165" priority="125" operator="lessThan">
      <formula>0.6</formula>
    </cfRule>
  </conditionalFormatting>
  <conditionalFormatting sqref="D30:G30">
    <cfRule type="cellIs" priority="122" stopIfTrue="1" operator="equal">
      <formula>""</formula>
    </cfRule>
  </conditionalFormatting>
  <conditionalFormatting sqref="E3:F3">
    <cfRule type="dataBar" priority="101">
      <dataBar>
        <cfvo type="num" val="0"/>
        <cfvo type="num" val="1"/>
        <color rgb="FF638EC6"/>
      </dataBar>
      <extLst>
        <ext xmlns:x14="http://schemas.microsoft.com/office/spreadsheetml/2009/9/main" uri="{B025F937-C7B1-47D3-B67F-A62EFF666E3E}">
          <x14:id>{7F5DB671-8532-4107-B568-3EA4D0078363}</x14:id>
        </ext>
      </extLst>
    </cfRule>
  </conditionalFormatting>
  <conditionalFormatting sqref="H12">
    <cfRule type="cellIs" dxfId="164" priority="54" operator="greaterThanOrEqual">
      <formula>0.8</formula>
    </cfRule>
    <cfRule type="cellIs" dxfId="163" priority="55" operator="greaterThanOrEqual">
      <formula>0.6</formula>
    </cfRule>
    <cfRule type="cellIs" dxfId="162" priority="56" operator="lessThan">
      <formula>0.6</formula>
    </cfRule>
  </conditionalFormatting>
  <conditionalFormatting sqref="H12">
    <cfRule type="cellIs" priority="53" stopIfTrue="1" operator="equal">
      <formula>""</formula>
    </cfRule>
  </conditionalFormatting>
  <conditionalFormatting sqref="H6">
    <cfRule type="cellIs" priority="57" stopIfTrue="1" operator="equal">
      <formula>""</formula>
    </cfRule>
  </conditionalFormatting>
  <conditionalFormatting sqref="H6">
    <cfRule type="cellIs" dxfId="161" priority="58" operator="greaterThanOrEqual">
      <formula>0.8</formula>
    </cfRule>
    <cfRule type="cellIs" dxfId="160" priority="59" operator="greaterThanOrEqual">
      <formula>0.6</formula>
    </cfRule>
    <cfRule type="cellIs" dxfId="159" priority="60" operator="lessThan">
      <formula>0.6</formula>
    </cfRule>
  </conditionalFormatting>
  <conditionalFormatting sqref="H18">
    <cfRule type="cellIs" dxfId="158" priority="50" operator="greaterThanOrEqual">
      <formula>0.8</formula>
    </cfRule>
    <cfRule type="cellIs" dxfId="157" priority="51" operator="greaterThanOrEqual">
      <formula>0.6</formula>
    </cfRule>
    <cfRule type="cellIs" dxfId="156" priority="52" operator="lessThan">
      <formula>0.6</formula>
    </cfRule>
  </conditionalFormatting>
  <conditionalFormatting sqref="H18">
    <cfRule type="cellIs" priority="49" stopIfTrue="1" operator="equal">
      <formula>""</formula>
    </cfRule>
  </conditionalFormatting>
  <conditionalFormatting sqref="H24">
    <cfRule type="cellIs" dxfId="155" priority="46" operator="greaterThanOrEqual">
      <formula>0.8</formula>
    </cfRule>
    <cfRule type="cellIs" dxfId="154" priority="47" operator="greaterThanOrEqual">
      <formula>0.6</formula>
    </cfRule>
    <cfRule type="cellIs" dxfId="153" priority="48" operator="lessThan">
      <formula>0.6</formula>
    </cfRule>
  </conditionalFormatting>
  <conditionalFormatting sqref="H24">
    <cfRule type="cellIs" priority="45" stopIfTrue="1" operator="equal">
      <formula>""</formula>
    </cfRule>
  </conditionalFormatting>
  <conditionalFormatting sqref="H30">
    <cfRule type="cellIs" dxfId="152" priority="42" operator="greaterThanOrEqual">
      <formula>0.8</formula>
    </cfRule>
    <cfRule type="cellIs" dxfId="151" priority="43" operator="greaterThanOrEqual">
      <formula>0.6</formula>
    </cfRule>
    <cfRule type="cellIs" dxfId="150" priority="44" operator="lessThan">
      <formula>0.6</formula>
    </cfRule>
  </conditionalFormatting>
  <conditionalFormatting sqref="H30">
    <cfRule type="cellIs" priority="41" stopIfTrue="1" operator="equal">
      <formula>""</formula>
    </cfRule>
  </conditionalFormatting>
  <conditionalFormatting sqref="H7:H11">
    <cfRule type="cellIs" dxfId="149" priority="38" operator="greaterThanOrEqual">
      <formula>0.8</formula>
    </cfRule>
    <cfRule type="cellIs" dxfId="148" priority="39" operator="greaterThanOrEqual">
      <formula>0.6</formula>
    </cfRule>
    <cfRule type="cellIs" dxfId="147" priority="40" operator="lessThan">
      <formula>0.6</formula>
    </cfRule>
  </conditionalFormatting>
  <conditionalFormatting sqref="H7:H11">
    <cfRule type="cellIs" priority="37" stopIfTrue="1" operator="equal">
      <formula>""</formula>
    </cfRule>
  </conditionalFormatting>
  <conditionalFormatting sqref="H13:H17">
    <cfRule type="cellIs" dxfId="146" priority="34" operator="greaterThanOrEqual">
      <formula>0.8</formula>
    </cfRule>
    <cfRule type="cellIs" dxfId="145" priority="35" operator="greaterThanOrEqual">
      <formula>0.6</formula>
    </cfRule>
    <cfRule type="cellIs" dxfId="144" priority="36" operator="lessThan">
      <formula>0.6</formula>
    </cfRule>
  </conditionalFormatting>
  <conditionalFormatting sqref="H13:H17">
    <cfRule type="cellIs" priority="33" stopIfTrue="1" operator="equal">
      <formula>""</formula>
    </cfRule>
  </conditionalFormatting>
  <conditionalFormatting sqref="H19:H23">
    <cfRule type="cellIs" dxfId="143" priority="30" operator="greaterThanOrEqual">
      <formula>0.8</formula>
    </cfRule>
    <cfRule type="cellIs" dxfId="142" priority="31" operator="greaterThanOrEqual">
      <formula>0.6</formula>
    </cfRule>
    <cfRule type="cellIs" dxfId="141" priority="32" operator="lessThan">
      <formula>0.6</formula>
    </cfRule>
  </conditionalFormatting>
  <conditionalFormatting sqref="H19:H23">
    <cfRule type="cellIs" priority="29" stopIfTrue="1" operator="equal">
      <formula>""</formula>
    </cfRule>
  </conditionalFormatting>
  <conditionalFormatting sqref="H25:H29">
    <cfRule type="cellIs" dxfId="140" priority="26" operator="greaterThanOrEqual">
      <formula>0.8</formula>
    </cfRule>
    <cfRule type="cellIs" dxfId="139" priority="27" operator="greaterThanOrEqual">
      <formula>0.6</formula>
    </cfRule>
    <cfRule type="cellIs" dxfId="138" priority="28" operator="lessThan">
      <formula>0.6</formula>
    </cfRule>
  </conditionalFormatting>
  <conditionalFormatting sqref="H25:H29">
    <cfRule type="cellIs" priority="25" stopIfTrue="1" operator="equal">
      <formula>""</formula>
    </cfRule>
  </conditionalFormatting>
  <conditionalFormatting sqref="H31:H35">
    <cfRule type="cellIs" dxfId="137" priority="22" operator="greaterThanOrEqual">
      <formula>0.8</formula>
    </cfRule>
    <cfRule type="cellIs" dxfId="136" priority="23" operator="greaterThanOrEqual">
      <formula>0.6</formula>
    </cfRule>
    <cfRule type="cellIs" dxfId="135" priority="24" operator="lessThan">
      <formula>0.6</formula>
    </cfRule>
  </conditionalFormatting>
  <conditionalFormatting sqref="H31:H35">
    <cfRule type="cellIs" priority="21" stopIfTrue="1" operator="equal">
      <formula>""</formula>
    </cfRule>
  </conditionalFormatting>
  <conditionalFormatting sqref="G7:G11">
    <cfRule type="cellIs" dxfId="134" priority="18" operator="greaterThanOrEqual">
      <formula>0.8</formula>
    </cfRule>
    <cfRule type="cellIs" dxfId="133" priority="19" operator="greaterThanOrEqual">
      <formula>0.6</formula>
    </cfRule>
    <cfRule type="cellIs" dxfId="132" priority="20" operator="lessThan">
      <formula>0.6</formula>
    </cfRule>
  </conditionalFormatting>
  <conditionalFormatting sqref="G7:G11">
    <cfRule type="cellIs" priority="17" stopIfTrue="1" operator="equal">
      <formula>""</formula>
    </cfRule>
  </conditionalFormatting>
  <conditionalFormatting sqref="G13:G17">
    <cfRule type="cellIs" dxfId="131" priority="14" operator="greaterThanOrEqual">
      <formula>0.8</formula>
    </cfRule>
    <cfRule type="cellIs" dxfId="130" priority="15" operator="greaterThanOrEqual">
      <formula>0.6</formula>
    </cfRule>
    <cfRule type="cellIs" dxfId="129" priority="16" operator="lessThan">
      <formula>0.6</formula>
    </cfRule>
  </conditionalFormatting>
  <conditionalFormatting sqref="G13:G17">
    <cfRule type="cellIs" priority="13" stopIfTrue="1" operator="equal">
      <formula>""</formula>
    </cfRule>
  </conditionalFormatting>
  <conditionalFormatting sqref="G19:G23">
    <cfRule type="cellIs" dxfId="128" priority="10" operator="greaterThanOrEqual">
      <formula>0.8</formula>
    </cfRule>
    <cfRule type="cellIs" dxfId="127" priority="11" operator="greaterThanOrEqual">
      <formula>0.6</formula>
    </cfRule>
    <cfRule type="cellIs" dxfId="126" priority="12" operator="lessThan">
      <formula>0.6</formula>
    </cfRule>
  </conditionalFormatting>
  <conditionalFormatting sqref="G19:G23">
    <cfRule type="cellIs" priority="9" stopIfTrue="1" operator="equal">
      <formula>""</formula>
    </cfRule>
  </conditionalFormatting>
  <conditionalFormatting sqref="G25:G29">
    <cfRule type="cellIs" dxfId="125" priority="6" operator="greaterThanOrEqual">
      <formula>0.8</formula>
    </cfRule>
    <cfRule type="cellIs" dxfId="124" priority="7" operator="greaterThanOrEqual">
      <formula>0.6</formula>
    </cfRule>
    <cfRule type="cellIs" dxfId="123" priority="8" operator="lessThan">
      <formula>0.6</formula>
    </cfRule>
  </conditionalFormatting>
  <conditionalFormatting sqref="G25:G29">
    <cfRule type="cellIs" priority="5" stopIfTrue="1" operator="equal">
      <formula>""</formula>
    </cfRule>
  </conditionalFormatting>
  <conditionalFormatting sqref="G31:G35">
    <cfRule type="cellIs" dxfId="122" priority="2" operator="greaterThanOrEqual">
      <formula>0.8</formula>
    </cfRule>
    <cfRule type="cellIs" dxfId="121" priority="3" operator="greaterThanOrEqual">
      <formula>0.6</formula>
    </cfRule>
    <cfRule type="cellIs" dxfId="120" priority="4" operator="lessThan">
      <formula>0.6</formula>
    </cfRule>
  </conditionalFormatting>
  <conditionalFormatting sqref="G31:G35">
    <cfRule type="cellIs" priority="1" stopIfTrue="1" operator="equal">
      <formula>""</formula>
    </cfRule>
  </conditionalFormatting>
  <dataValidations count="1">
    <dataValidation type="list" allowBlank="1" showInputMessage="1" showErrorMessage="1" sqref="C6 C12 C18 C24 C30" xr:uid="{832B067A-ADFE-4E70-811E-3C4451DF1EF8}">
      <formula1>company_okrs</formula1>
    </dataValidation>
  </dataValidations>
  <pageMargins left="0.7" right="0.7" top="0.75" bottom="0.75" header="0.3" footer="0.3"/>
  <pageSetup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dataBar" id="{7F5DB671-8532-4107-B568-3EA4D0078363}">
            <x14:dataBar minLength="0" maxLength="100" gradient="0">
              <x14:cfvo type="num">
                <xm:f>0</xm:f>
              </x14:cfvo>
              <x14:cfvo type="num">
                <xm:f>1</xm:f>
              </x14:cfvo>
              <x14:negativeFillColor rgb="FFFF0000"/>
              <x14:axisColor rgb="FF000000"/>
            </x14:dataBar>
          </x14:cfRule>
          <xm:sqref>E3:F3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D8ECF-EC33-43D5-AF8C-85969579BB2B}">
  <sheetPr>
    <tabColor theme="4" tint="0.59999389629810485"/>
  </sheetPr>
  <dimension ref="B2:K35"/>
  <sheetViews>
    <sheetView workbookViewId="0"/>
  </sheetViews>
  <sheetFormatPr defaultColWidth="9.140625" defaultRowHeight="15" x14ac:dyDescent="0.25"/>
  <cols>
    <col min="1" max="1" width="3.7109375" style="2" customWidth="1"/>
    <col min="2" max="2" width="40.7109375" style="2" customWidth="1"/>
    <col min="3" max="8" width="15.7109375" style="2" customWidth="1"/>
    <col min="9" max="11" width="30.7109375" style="2" customWidth="1"/>
    <col min="12" max="16384" width="9.140625" style="2"/>
  </cols>
  <sheetData>
    <row r="2" spans="2:11" s="3" customFormat="1" ht="24.95" customHeight="1" x14ac:dyDescent="0.25">
      <c r="B2" s="10" t="str">
        <f>Setup!F10 &amp; " OKRs"</f>
        <v>Engineering OKRs</v>
      </c>
      <c r="C2" s="10"/>
    </row>
    <row r="3" spans="2:11" s="3" customFormat="1" ht="24.95" customHeight="1" x14ac:dyDescent="0.25">
      <c r="B3" s="3" t="str">
        <f>TEXT(Setup!F11,"mmmm d") &amp; " - " &amp; TEXT(Setup!F12,"mmmm d, yyyy")</f>
        <v>April 1 - June 30, 2021</v>
      </c>
      <c r="C3" s="112" t="str">
        <f>"Review Date: "&amp; TEXT(Setup!$C$4, "mmmm dd, yyyy")</f>
        <v>Review Date: May 05, 2021</v>
      </c>
      <c r="D3" s="112"/>
      <c r="E3" s="113">
        <f>(Setup!C4-Setup!F11)/(Setup!F12-Setup!F11)</f>
        <v>0.37777777777777777</v>
      </c>
      <c r="F3" s="113"/>
      <c r="G3" s="48" t="str">
        <f>Setup!F12-Setup!$C$4 &amp; " Days To Go"</f>
        <v>56 Days To Go</v>
      </c>
      <c r="H3" s="48"/>
    </row>
    <row r="4" spans="2:11" ht="20.100000000000001" customHeight="1" x14ac:dyDescent="0.25"/>
    <row r="5" spans="2:11" s="6" customFormat="1" ht="24.95" customHeight="1" x14ac:dyDescent="0.25">
      <c r="C5" s="13" t="s">
        <v>21</v>
      </c>
      <c r="D5" s="7" t="s">
        <v>13</v>
      </c>
      <c r="E5" s="7" t="s">
        <v>14</v>
      </c>
      <c r="F5" s="7" t="s">
        <v>15</v>
      </c>
      <c r="G5" s="7" t="s">
        <v>16</v>
      </c>
      <c r="H5" s="7" t="s">
        <v>93</v>
      </c>
      <c r="I5" s="7" t="s">
        <v>17</v>
      </c>
      <c r="J5" s="7" t="s">
        <v>18</v>
      </c>
      <c r="K5" s="7" t="s">
        <v>19</v>
      </c>
    </row>
    <row r="6" spans="2:11" s="3" customFormat="1" ht="39.950000000000003" customHeight="1" x14ac:dyDescent="0.25">
      <c r="B6" s="32" t="s">
        <v>76</v>
      </c>
      <c r="C6" s="114" t="s">
        <v>43</v>
      </c>
      <c r="D6" s="108">
        <f>IF(ISERR(AVERAGE(G7:G11)),"",AVERAGE(G7:G11))</f>
        <v>0.64</v>
      </c>
      <c r="E6" s="108"/>
      <c r="F6" s="108"/>
      <c r="G6" s="108"/>
      <c r="H6" s="4">
        <f>IF(D6="","",IF(D6/$E$3&gt;1,1,IF(D6/$E$3&lt;0,0,D6/$E$3)))</f>
        <v>1</v>
      </c>
      <c r="I6" s="117"/>
      <c r="J6" s="117"/>
      <c r="K6" s="117"/>
    </row>
    <row r="7" spans="2:11" s="3" customFormat="1" ht="39.950000000000003" customHeight="1" x14ac:dyDescent="0.25">
      <c r="B7" s="33" t="s">
        <v>79</v>
      </c>
      <c r="C7" s="115"/>
      <c r="D7" s="27">
        <v>0</v>
      </c>
      <c r="E7" s="28">
        <v>10</v>
      </c>
      <c r="F7" s="28">
        <v>9</v>
      </c>
      <c r="G7" s="4">
        <f>IF(AND(F7&lt;&gt;"",F7=E7),1,IF(AND(F7&lt;&gt;"",F7=D7),0,IF(E7&gt;=D7,IF(ISERROR(1-(E7-F7)/(E7-D7)),"",IF(1-(E7-F7)/(E7-D7)&gt;1,1,IF(1-(E7-F7)/(E7-D7)&lt;0,0,1-(E7-F7)/(E7-D7)))),IF(ISERROR(1-(D7-F7)/(D7-E7)),"",IF((D7-F7)/(D7-E7)&gt;1,1,IF((D7-F7)/(D7-E7)&lt;0,0, (D7-F7)/(D7-E7)))))))</f>
        <v>0.9</v>
      </c>
      <c r="H7" s="4">
        <f>IF(G7="","",IF(G7/$E$3&gt;1,1,IF(G7/$E$3&lt;0,0,G7/$E$3)))</f>
        <v>1</v>
      </c>
      <c r="I7" s="118"/>
      <c r="J7" s="118"/>
      <c r="K7" s="118"/>
    </row>
    <row r="8" spans="2:11" s="3" customFormat="1" ht="39.950000000000003" customHeight="1" x14ac:dyDescent="0.25">
      <c r="B8" s="33" t="s">
        <v>77</v>
      </c>
      <c r="C8" s="115"/>
      <c r="D8" s="27">
        <v>0</v>
      </c>
      <c r="E8" s="28">
        <v>5</v>
      </c>
      <c r="F8" s="28">
        <v>4</v>
      </c>
      <c r="G8" s="4">
        <f t="shared" ref="G8:G11" si="0">IF(AND(F8&lt;&gt;"",F8=E8),1,IF(AND(F8&lt;&gt;"",F8=D8),0,IF(E8&gt;=D8,IF(ISERROR(1-(E8-F8)/(E8-D8)),"",IF(1-(E8-F8)/(E8-D8)&gt;1,1,IF(1-(E8-F8)/(E8-D8)&lt;0,0,1-(E8-F8)/(E8-D8)))),IF(ISERROR(1-(D8-F8)/(D8-E8)),"",IF((D8-F8)/(D8-E8)&gt;1,1,IF((D8-F8)/(D8-E8)&lt;0,0, (D8-F8)/(D8-E8)))))))</f>
        <v>0.8</v>
      </c>
      <c r="H8" s="4">
        <f t="shared" ref="H8:H11" si="1">IF(G8="","",IF(G8/$E$3&gt;1,1,IF(G8/$E$3&lt;0,0,G8/$E$3)))</f>
        <v>1</v>
      </c>
      <c r="I8" s="118"/>
      <c r="J8" s="118"/>
      <c r="K8" s="118"/>
    </row>
    <row r="9" spans="2:11" s="3" customFormat="1" ht="39.950000000000003" customHeight="1" x14ac:dyDescent="0.25">
      <c r="B9" s="33" t="s">
        <v>78</v>
      </c>
      <c r="C9" s="115"/>
      <c r="D9" s="30">
        <v>0</v>
      </c>
      <c r="E9" s="30">
        <v>1</v>
      </c>
      <c r="F9" s="30">
        <v>0.22</v>
      </c>
      <c r="G9" s="4">
        <f t="shared" si="0"/>
        <v>0.21999999999999997</v>
      </c>
      <c r="H9" s="4">
        <f t="shared" si="1"/>
        <v>0.58235294117647052</v>
      </c>
      <c r="I9" s="118"/>
      <c r="J9" s="118"/>
      <c r="K9" s="118"/>
    </row>
    <row r="10" spans="2:11" s="3" customFormat="1" ht="39.950000000000003" customHeight="1" x14ac:dyDescent="0.25">
      <c r="B10" s="33"/>
      <c r="C10" s="115"/>
      <c r="D10" s="30"/>
      <c r="E10" s="30"/>
      <c r="F10" s="30"/>
      <c r="G10" s="4" t="str">
        <f t="shared" si="0"/>
        <v/>
      </c>
      <c r="H10" s="4" t="str">
        <f t="shared" si="1"/>
        <v/>
      </c>
      <c r="I10" s="118"/>
      <c r="J10" s="118"/>
      <c r="K10" s="118"/>
    </row>
    <row r="11" spans="2:11" s="3" customFormat="1" ht="39.950000000000003" customHeight="1" x14ac:dyDescent="0.25">
      <c r="B11" s="25"/>
      <c r="C11" s="116"/>
      <c r="D11" s="29"/>
      <c r="E11" s="29"/>
      <c r="F11" s="29"/>
      <c r="G11" s="4" t="str">
        <f t="shared" si="0"/>
        <v/>
      </c>
      <c r="H11" s="4" t="str">
        <f t="shared" si="1"/>
        <v/>
      </c>
      <c r="I11" s="119"/>
      <c r="J11" s="119"/>
      <c r="K11" s="119"/>
    </row>
    <row r="12" spans="2:11" ht="39.950000000000003" customHeight="1" x14ac:dyDescent="0.25">
      <c r="B12" s="32" t="s">
        <v>80</v>
      </c>
      <c r="C12" s="114" t="s">
        <v>42</v>
      </c>
      <c r="D12" s="108">
        <f>IF(ISERR(AVERAGE(G13:G17)),"",AVERAGE(G13:G17))</f>
        <v>0.79999999999999993</v>
      </c>
      <c r="E12" s="108"/>
      <c r="F12" s="108"/>
      <c r="G12" s="108"/>
      <c r="H12" s="4">
        <f>IF(D12="","",IF(D12/$E$3&gt;1,1,IF(D12/$E$3&lt;0,0,D12/$E$3)))</f>
        <v>1</v>
      </c>
      <c r="I12" s="117"/>
      <c r="J12" s="117"/>
      <c r="K12" s="117"/>
    </row>
    <row r="13" spans="2:11" ht="39.950000000000003" customHeight="1" x14ac:dyDescent="0.25">
      <c r="B13" s="33" t="s">
        <v>83</v>
      </c>
      <c r="C13" s="115"/>
      <c r="D13" s="29">
        <v>0</v>
      </c>
      <c r="E13" s="29">
        <v>10</v>
      </c>
      <c r="F13" s="29">
        <v>6</v>
      </c>
      <c r="G13" s="4">
        <f>IF(AND(F13&lt;&gt;"",F13=E13),1,IF(AND(F13&lt;&gt;"",F13=D13),0,IF(E13&gt;=D13,IF(ISERROR(1-(E13-F13)/(E13-D13)),"",IF(1-(E13-F13)/(E13-D13)&gt;1,1,IF(1-(E13-F13)/(E13-D13)&lt;0,0,1-(E13-F13)/(E13-D13)))),IF(ISERROR(1-(D13-F13)/(D13-E13)),"",IF((D13-F13)/(D13-E13)&gt;1,1,IF((D13-F13)/(D13-E13)&lt;0,0, (D13-F13)/(D13-E13)))))))</f>
        <v>0.6</v>
      </c>
      <c r="H13" s="4">
        <f>IF(G13="","",IF(G13/$E$3&gt;1,1,IF(G13/$E$3&lt;0,0,G13/$E$3)))</f>
        <v>1</v>
      </c>
      <c r="I13" s="118"/>
      <c r="J13" s="118"/>
      <c r="K13" s="118"/>
    </row>
    <row r="14" spans="2:11" ht="39.950000000000003" customHeight="1" x14ac:dyDescent="0.25">
      <c r="B14" s="33" t="s">
        <v>81</v>
      </c>
      <c r="C14" s="115"/>
      <c r="D14" s="29">
        <v>0</v>
      </c>
      <c r="E14" s="29">
        <v>5</v>
      </c>
      <c r="F14" s="29">
        <v>4</v>
      </c>
      <c r="G14" s="4">
        <f t="shared" ref="G14:G17" si="2">IF(AND(F14&lt;&gt;"",F14=E14),1,IF(AND(F14&lt;&gt;"",F14=D14),0,IF(E14&gt;=D14,IF(ISERROR(1-(E14-F14)/(E14-D14)),"",IF(1-(E14-F14)/(E14-D14)&gt;1,1,IF(1-(E14-F14)/(E14-D14)&lt;0,0,1-(E14-F14)/(E14-D14)))),IF(ISERROR(1-(D14-F14)/(D14-E14)),"",IF((D14-F14)/(D14-E14)&gt;1,1,IF((D14-F14)/(D14-E14)&lt;0,0, (D14-F14)/(D14-E14)))))))</f>
        <v>0.8</v>
      </c>
      <c r="H14" s="4">
        <f t="shared" ref="H14:H17" si="3">IF(G14="","",IF(G14/$E$3&gt;1,1,IF(G14/$E$3&lt;0,0,G14/$E$3)))</f>
        <v>1</v>
      </c>
      <c r="I14" s="118"/>
      <c r="J14" s="118"/>
      <c r="K14" s="118"/>
    </row>
    <row r="15" spans="2:11" ht="39.950000000000003" customHeight="1" x14ac:dyDescent="0.25">
      <c r="B15" s="33" t="s">
        <v>82</v>
      </c>
      <c r="C15" s="115"/>
      <c r="D15" s="30">
        <v>1</v>
      </c>
      <c r="E15" s="30">
        <v>1</v>
      </c>
      <c r="F15" s="30">
        <v>1</v>
      </c>
      <c r="G15" s="4">
        <f t="shared" si="2"/>
        <v>1</v>
      </c>
      <c r="H15" s="4">
        <f t="shared" si="3"/>
        <v>1</v>
      </c>
      <c r="I15" s="118"/>
      <c r="J15" s="118"/>
      <c r="K15" s="118"/>
    </row>
    <row r="16" spans="2:11" ht="39.950000000000003" customHeight="1" x14ac:dyDescent="0.25">
      <c r="B16" s="25"/>
      <c r="C16" s="115"/>
      <c r="D16" s="34"/>
      <c r="E16" s="34"/>
      <c r="F16" s="34"/>
      <c r="G16" s="4" t="str">
        <f t="shared" si="2"/>
        <v/>
      </c>
      <c r="H16" s="4" t="str">
        <f t="shared" si="3"/>
        <v/>
      </c>
      <c r="I16" s="118"/>
      <c r="J16" s="118"/>
      <c r="K16" s="118"/>
    </row>
    <row r="17" spans="2:11" ht="39.950000000000003" customHeight="1" x14ac:dyDescent="0.25">
      <c r="B17" s="25"/>
      <c r="C17" s="116"/>
      <c r="D17" s="29"/>
      <c r="E17" s="29"/>
      <c r="F17" s="29"/>
      <c r="G17" s="4" t="str">
        <f t="shared" si="2"/>
        <v/>
      </c>
      <c r="H17" s="4" t="str">
        <f t="shared" si="3"/>
        <v/>
      </c>
      <c r="I17" s="119"/>
      <c r="J17" s="119"/>
      <c r="K17" s="119"/>
    </row>
    <row r="18" spans="2:11" ht="39.950000000000003" customHeight="1" x14ac:dyDescent="0.25">
      <c r="B18" s="32"/>
      <c r="C18" s="114" t="s">
        <v>22</v>
      </c>
      <c r="D18" s="108" t="str">
        <f>IF(ISERR(AVERAGE(G19:G23)),"",AVERAGE(G19:G23))</f>
        <v/>
      </c>
      <c r="E18" s="108"/>
      <c r="F18" s="108"/>
      <c r="G18" s="108"/>
      <c r="H18" s="4" t="str">
        <f>IF(D18="","",IF(D18/$E$3&gt;1,1,IF(D18/$E$3&lt;0,0,D18/$E$3)))</f>
        <v/>
      </c>
      <c r="I18" s="117"/>
      <c r="J18" s="117"/>
      <c r="K18" s="117"/>
    </row>
    <row r="19" spans="2:11" ht="39.950000000000003" customHeight="1" x14ac:dyDescent="0.25">
      <c r="B19" s="33"/>
      <c r="C19" s="115"/>
      <c r="D19" s="29"/>
      <c r="E19" s="29"/>
      <c r="F19" s="29"/>
      <c r="G19" s="4" t="str">
        <f>IF(AND(F19&lt;&gt;"",F19=E19),1,IF(AND(F19&lt;&gt;"",F19=D19),0,IF(E19&gt;=D19,IF(ISERROR(1-(E19-F19)/(E19-D19)),"",IF(1-(E19-F19)/(E19-D19)&gt;1,1,IF(1-(E19-F19)/(E19-D19)&lt;0,0,1-(E19-F19)/(E19-D19)))),IF(ISERROR(1-(D19-F19)/(D19-E19)),"",IF((D19-F19)/(D19-E19)&gt;1,1,IF((D19-F19)/(D19-E19)&lt;0,0, (D19-F19)/(D19-E19)))))))</f>
        <v/>
      </c>
      <c r="H19" s="4" t="str">
        <f>IF(G19="","",IF(G19/$E$3&gt;1,1,IF(G19/$E$3&lt;0,0,G19/$E$3)))</f>
        <v/>
      </c>
      <c r="I19" s="118"/>
      <c r="J19" s="118"/>
      <c r="K19" s="118"/>
    </row>
    <row r="20" spans="2:11" ht="39.950000000000003" customHeight="1" x14ac:dyDescent="0.25">
      <c r="B20" s="33"/>
      <c r="C20" s="115"/>
      <c r="D20" s="27"/>
      <c r="E20" s="27"/>
      <c r="F20" s="27"/>
      <c r="G20" s="4" t="str">
        <f t="shared" ref="G20:G23" si="4">IF(AND(F20&lt;&gt;"",F20=E20),1,IF(AND(F20&lt;&gt;"",F20=D20),0,IF(E20&gt;=D20,IF(ISERROR(1-(E20-F20)/(E20-D20)),"",IF(1-(E20-F20)/(E20-D20)&gt;1,1,IF(1-(E20-F20)/(E20-D20)&lt;0,0,1-(E20-F20)/(E20-D20)))),IF(ISERROR(1-(D20-F20)/(D20-E20)),"",IF((D20-F20)/(D20-E20)&gt;1,1,IF((D20-F20)/(D20-E20)&lt;0,0, (D20-F20)/(D20-E20)))))))</f>
        <v/>
      </c>
      <c r="H20" s="4" t="str">
        <f t="shared" ref="H20:H23" si="5">IF(G20="","",IF(G20/$E$3&gt;1,1,IF(G20/$E$3&lt;0,0,G20/$E$3)))</f>
        <v/>
      </c>
      <c r="I20" s="118"/>
      <c r="J20" s="118"/>
      <c r="K20" s="118"/>
    </row>
    <row r="21" spans="2:11" ht="39.950000000000003" customHeight="1" x14ac:dyDescent="0.25">
      <c r="B21" s="33"/>
      <c r="C21" s="115"/>
      <c r="D21" s="29"/>
      <c r="E21" s="29"/>
      <c r="F21" s="29"/>
      <c r="G21" s="4" t="str">
        <f t="shared" si="4"/>
        <v/>
      </c>
      <c r="H21" s="4" t="str">
        <f t="shared" si="5"/>
        <v/>
      </c>
      <c r="I21" s="118"/>
      <c r="J21" s="118"/>
      <c r="K21" s="118"/>
    </row>
    <row r="22" spans="2:11" ht="39.950000000000003" customHeight="1" x14ac:dyDescent="0.25">
      <c r="B22" s="33"/>
      <c r="C22" s="115"/>
      <c r="D22" s="30"/>
      <c r="E22" s="30"/>
      <c r="F22" s="30"/>
      <c r="G22" s="4" t="str">
        <f t="shared" si="4"/>
        <v/>
      </c>
      <c r="H22" s="4" t="str">
        <f t="shared" si="5"/>
        <v/>
      </c>
      <c r="I22" s="118"/>
      <c r="J22" s="118"/>
      <c r="K22" s="118"/>
    </row>
    <row r="23" spans="2:11" ht="39.950000000000003" customHeight="1" x14ac:dyDescent="0.25">
      <c r="B23" s="25"/>
      <c r="C23" s="116"/>
      <c r="D23" s="29"/>
      <c r="E23" s="29"/>
      <c r="F23" s="29"/>
      <c r="G23" s="4" t="str">
        <f t="shared" si="4"/>
        <v/>
      </c>
      <c r="H23" s="4" t="str">
        <f t="shared" si="5"/>
        <v/>
      </c>
      <c r="I23" s="119"/>
      <c r="J23" s="119"/>
      <c r="K23" s="119"/>
    </row>
    <row r="24" spans="2:11" ht="39.950000000000003" customHeight="1" x14ac:dyDescent="0.25">
      <c r="B24" s="24"/>
      <c r="C24" s="114" t="s">
        <v>22</v>
      </c>
      <c r="D24" s="108" t="str">
        <f>IF(ISERR(AVERAGE(G25:G29)),"",AVERAGE(G25:G29))</f>
        <v/>
      </c>
      <c r="E24" s="108"/>
      <c r="F24" s="108"/>
      <c r="G24" s="108"/>
      <c r="H24" s="4" t="str">
        <f>IF(D24="","",IF(D24/$E$3&gt;1,1,IF(D24/$E$3&lt;0,0,D24/$E$3)))</f>
        <v/>
      </c>
      <c r="I24" s="117"/>
      <c r="J24" s="117"/>
      <c r="K24" s="117"/>
    </row>
    <row r="25" spans="2:11" ht="39.950000000000003" customHeight="1" x14ac:dyDescent="0.25">
      <c r="B25" s="25"/>
      <c r="C25" s="115"/>
      <c r="D25" s="29"/>
      <c r="E25" s="29"/>
      <c r="F25" s="29"/>
      <c r="G25" s="4" t="str">
        <f>IF(AND(F25&lt;&gt;"",F25=E25),1,IF(AND(F25&lt;&gt;"",F25=D25),0,IF(E25&gt;=D25,IF(ISERROR(1-(E25-F25)/(E25-D25)),"",IF(1-(E25-F25)/(E25-D25)&gt;1,1,IF(1-(E25-F25)/(E25-D25)&lt;0,0,1-(E25-F25)/(E25-D25)))),IF(ISERROR(1-(D25-F25)/(D25-E25)),"",IF((D25-F25)/(D25-E25)&gt;1,1,IF((D25-F25)/(D25-E25)&lt;0,0, (D25-F25)/(D25-E25)))))))</f>
        <v/>
      </c>
      <c r="H25" s="4" t="str">
        <f>IF(G25="","",IF(G25/$E$3&gt;1,1,IF(G25/$E$3&lt;0,0,G25/$E$3)))</f>
        <v/>
      </c>
      <c r="I25" s="118"/>
      <c r="J25" s="118"/>
      <c r="K25" s="118"/>
    </row>
    <row r="26" spans="2:11" ht="39.950000000000003" customHeight="1" x14ac:dyDescent="0.25">
      <c r="B26" s="25"/>
      <c r="C26" s="115"/>
      <c r="D26" s="30"/>
      <c r="E26" s="30"/>
      <c r="F26" s="30"/>
      <c r="G26" s="4" t="str">
        <f t="shared" ref="G26:G29" si="6">IF(AND(F26&lt;&gt;"",F26=E26),1,IF(AND(F26&lt;&gt;"",F26=D26),0,IF(E26&gt;=D26,IF(ISERROR(1-(E26-F26)/(E26-D26)),"",IF(1-(E26-F26)/(E26-D26)&gt;1,1,IF(1-(E26-F26)/(E26-D26)&lt;0,0,1-(E26-F26)/(E26-D26)))),IF(ISERROR(1-(D26-F26)/(D26-E26)),"",IF((D26-F26)/(D26-E26)&gt;1,1,IF((D26-F26)/(D26-E26)&lt;0,0, (D26-F26)/(D26-E26)))))))</f>
        <v/>
      </c>
      <c r="H26" s="4" t="str">
        <f t="shared" ref="H26:H29" si="7">IF(G26="","",IF(G26/$E$3&gt;1,1,IF(G26/$E$3&lt;0,0,G26/$E$3)))</f>
        <v/>
      </c>
      <c r="I26" s="118"/>
      <c r="J26" s="118"/>
      <c r="K26" s="118"/>
    </row>
    <row r="27" spans="2:11" ht="39.950000000000003" customHeight="1" x14ac:dyDescent="0.25">
      <c r="B27" s="25"/>
      <c r="C27" s="115"/>
      <c r="D27" s="29"/>
      <c r="E27" s="29"/>
      <c r="F27" s="29"/>
      <c r="G27" s="4" t="str">
        <f t="shared" si="6"/>
        <v/>
      </c>
      <c r="H27" s="4" t="str">
        <f t="shared" si="7"/>
        <v/>
      </c>
      <c r="I27" s="118"/>
      <c r="J27" s="118"/>
      <c r="K27" s="118"/>
    </row>
    <row r="28" spans="2:11" ht="39.950000000000003" customHeight="1" x14ac:dyDescent="0.25">
      <c r="B28" s="25"/>
      <c r="C28" s="115"/>
      <c r="D28" s="29"/>
      <c r="E28" s="29"/>
      <c r="F28" s="29"/>
      <c r="G28" s="4" t="str">
        <f t="shared" si="6"/>
        <v/>
      </c>
      <c r="H28" s="4" t="str">
        <f t="shared" si="7"/>
        <v/>
      </c>
      <c r="I28" s="118"/>
      <c r="J28" s="118"/>
      <c r="K28" s="118"/>
    </row>
    <row r="29" spans="2:11" ht="39.950000000000003" customHeight="1" x14ac:dyDescent="0.25">
      <c r="B29" s="25"/>
      <c r="C29" s="116"/>
      <c r="D29" s="29"/>
      <c r="E29" s="29"/>
      <c r="F29" s="29"/>
      <c r="G29" s="4" t="str">
        <f t="shared" si="6"/>
        <v/>
      </c>
      <c r="H29" s="4" t="str">
        <f t="shared" si="7"/>
        <v/>
      </c>
      <c r="I29" s="119"/>
      <c r="J29" s="119"/>
      <c r="K29" s="119"/>
    </row>
    <row r="30" spans="2:11" ht="39.950000000000003" customHeight="1" x14ac:dyDescent="0.25">
      <c r="B30" s="24"/>
      <c r="C30" s="114" t="s">
        <v>22</v>
      </c>
      <c r="D30" s="108" t="str">
        <f>IF(ISERR(AVERAGE(G31:G35)),"",AVERAGE(G31:G35))</f>
        <v/>
      </c>
      <c r="E30" s="108"/>
      <c r="F30" s="108"/>
      <c r="G30" s="108"/>
      <c r="H30" s="4" t="str">
        <f>IF(D30="","",IF(D30/$E$3&gt;1,1,IF(D30/$E$3&lt;0,0,D30/$E$3)))</f>
        <v/>
      </c>
      <c r="I30" s="117"/>
      <c r="J30" s="117"/>
      <c r="K30" s="117"/>
    </row>
    <row r="31" spans="2:11" ht="39.950000000000003" customHeight="1" x14ac:dyDescent="0.25">
      <c r="B31" s="25"/>
      <c r="C31" s="115"/>
      <c r="D31" s="29"/>
      <c r="E31" s="29"/>
      <c r="F31" s="29"/>
      <c r="G31" s="4" t="str">
        <f>IF(AND(F31&lt;&gt;"",F31=E31),1,IF(AND(F31&lt;&gt;"",F31=D31),0,IF(E31&gt;=D31,IF(ISERROR(1-(E31-F31)/(E31-D31)),"",IF(1-(E31-F31)/(E31-D31)&gt;1,1,IF(1-(E31-F31)/(E31-D31)&lt;0,0,1-(E31-F31)/(E31-D31)))),IF(ISERROR(1-(D31-F31)/(D31-E31)),"",IF((D31-F31)/(D31-E31)&gt;1,1,IF((D31-F31)/(D31-E31)&lt;0,0, (D31-F31)/(D31-E31)))))))</f>
        <v/>
      </c>
      <c r="H31" s="4" t="str">
        <f>IF(G31="","",IF(G31/$E$3&gt;1,1,IF(G31/$E$3&lt;0,0,G31/$E$3)))</f>
        <v/>
      </c>
      <c r="I31" s="118"/>
      <c r="J31" s="118"/>
      <c r="K31" s="118"/>
    </row>
    <row r="32" spans="2:11" ht="39.950000000000003" customHeight="1" x14ac:dyDescent="0.25">
      <c r="B32" s="25"/>
      <c r="C32" s="115"/>
      <c r="D32" s="30"/>
      <c r="E32" s="30"/>
      <c r="F32" s="30"/>
      <c r="G32" s="4" t="str">
        <f t="shared" ref="G32:G35" si="8">IF(AND(F32&lt;&gt;"",F32=E32),1,IF(AND(F32&lt;&gt;"",F32=D32),0,IF(E32&gt;=D32,IF(ISERROR(1-(E32-F32)/(E32-D32)),"",IF(1-(E32-F32)/(E32-D32)&gt;1,1,IF(1-(E32-F32)/(E32-D32)&lt;0,0,1-(E32-F32)/(E32-D32)))),IF(ISERROR(1-(D32-F32)/(D32-E32)),"",IF((D32-F32)/(D32-E32)&gt;1,1,IF((D32-F32)/(D32-E32)&lt;0,0, (D32-F32)/(D32-E32)))))))</f>
        <v/>
      </c>
      <c r="H32" s="4" t="str">
        <f t="shared" ref="H32:H35" si="9">IF(G32="","",IF(G32/$E$3&gt;1,1,IF(G32/$E$3&lt;0,0,G32/$E$3)))</f>
        <v/>
      </c>
      <c r="I32" s="118"/>
      <c r="J32" s="118"/>
      <c r="K32" s="118"/>
    </row>
    <row r="33" spans="2:11" ht="39.950000000000003" customHeight="1" x14ac:dyDescent="0.25">
      <c r="B33" s="25"/>
      <c r="C33" s="115"/>
      <c r="D33" s="29"/>
      <c r="E33" s="29"/>
      <c r="F33" s="29"/>
      <c r="G33" s="4" t="str">
        <f t="shared" si="8"/>
        <v/>
      </c>
      <c r="H33" s="4" t="str">
        <f t="shared" si="9"/>
        <v/>
      </c>
      <c r="I33" s="118"/>
      <c r="J33" s="118"/>
      <c r="K33" s="118"/>
    </row>
    <row r="34" spans="2:11" ht="39.950000000000003" customHeight="1" x14ac:dyDescent="0.25">
      <c r="B34" s="25"/>
      <c r="C34" s="115"/>
      <c r="D34" s="29"/>
      <c r="E34" s="29"/>
      <c r="F34" s="29"/>
      <c r="G34" s="4" t="str">
        <f t="shared" si="8"/>
        <v/>
      </c>
      <c r="H34" s="4" t="str">
        <f t="shared" si="9"/>
        <v/>
      </c>
      <c r="I34" s="118"/>
      <c r="J34" s="118"/>
      <c r="K34" s="118"/>
    </row>
    <row r="35" spans="2:11" ht="39.950000000000003" customHeight="1" x14ac:dyDescent="0.25">
      <c r="B35" s="25"/>
      <c r="C35" s="116"/>
      <c r="D35" s="29"/>
      <c r="E35" s="29"/>
      <c r="F35" s="29"/>
      <c r="G35" s="4" t="str">
        <f t="shared" si="8"/>
        <v/>
      </c>
      <c r="H35" s="4" t="str">
        <f t="shared" si="9"/>
        <v/>
      </c>
      <c r="I35" s="119"/>
      <c r="J35" s="119"/>
      <c r="K35" s="119"/>
    </row>
  </sheetData>
  <sheetProtection sheet="1" objects="1" scenarios="1" formatCells="0"/>
  <mergeCells count="27">
    <mergeCell ref="C24:C29"/>
    <mergeCell ref="D24:G24"/>
    <mergeCell ref="I24:I29"/>
    <mergeCell ref="J24:J29"/>
    <mergeCell ref="K24:K29"/>
    <mergeCell ref="C30:C35"/>
    <mergeCell ref="D30:G30"/>
    <mergeCell ref="I30:I35"/>
    <mergeCell ref="J30:J35"/>
    <mergeCell ref="K30:K35"/>
    <mergeCell ref="C12:C17"/>
    <mergeCell ref="D12:G12"/>
    <mergeCell ref="I12:I17"/>
    <mergeCell ref="J12:J17"/>
    <mergeCell ref="K12:K17"/>
    <mergeCell ref="C18:C23"/>
    <mergeCell ref="D18:G18"/>
    <mergeCell ref="I18:I23"/>
    <mergeCell ref="J18:J23"/>
    <mergeCell ref="K18:K23"/>
    <mergeCell ref="K6:K11"/>
    <mergeCell ref="C3:D3"/>
    <mergeCell ref="E3:F3"/>
    <mergeCell ref="C6:C11"/>
    <mergeCell ref="D6:G6"/>
    <mergeCell ref="I6:I11"/>
    <mergeCell ref="J6:J11"/>
  </mergeCells>
  <conditionalFormatting sqref="D6">
    <cfRule type="cellIs" dxfId="119" priority="143" operator="greaterThanOrEqual">
      <formula>0.8</formula>
    </cfRule>
    <cfRule type="cellIs" dxfId="118" priority="144" operator="greaterThanOrEqual">
      <formula>0.6</formula>
    </cfRule>
    <cfRule type="cellIs" dxfId="117" priority="145" operator="lessThan">
      <formula>0.6</formula>
    </cfRule>
  </conditionalFormatting>
  <conditionalFormatting sqref="D18">
    <cfRule type="cellIs" dxfId="116" priority="140" operator="greaterThanOrEqual">
      <formula>0.8</formula>
    </cfRule>
    <cfRule type="cellIs" dxfId="115" priority="141" operator="greaterThanOrEqual">
      <formula>0.6</formula>
    </cfRule>
    <cfRule type="cellIs" dxfId="114" priority="142" operator="lessThan">
      <formula>0.6</formula>
    </cfRule>
  </conditionalFormatting>
  <conditionalFormatting sqref="D6:G6">
    <cfRule type="cellIs" priority="139" stopIfTrue="1" operator="equal">
      <formula>""</formula>
    </cfRule>
  </conditionalFormatting>
  <conditionalFormatting sqref="D12">
    <cfRule type="cellIs" dxfId="113" priority="136" operator="greaterThanOrEqual">
      <formula>0.8</formula>
    </cfRule>
    <cfRule type="cellIs" dxfId="112" priority="137" operator="greaterThanOrEqual">
      <formula>0.6</formula>
    </cfRule>
    <cfRule type="cellIs" dxfId="111" priority="138" operator="lessThan">
      <formula>0.6</formula>
    </cfRule>
  </conditionalFormatting>
  <conditionalFormatting sqref="D12:G12">
    <cfRule type="cellIs" priority="135" stopIfTrue="1" operator="equal">
      <formula>""</formula>
    </cfRule>
  </conditionalFormatting>
  <conditionalFormatting sqref="D24">
    <cfRule type="cellIs" dxfId="110" priority="132" operator="greaterThanOrEqual">
      <formula>0.8</formula>
    </cfRule>
    <cfRule type="cellIs" dxfId="109" priority="133" operator="greaterThanOrEqual">
      <formula>0.6</formula>
    </cfRule>
    <cfRule type="cellIs" dxfId="108" priority="134" operator="lessThan">
      <formula>0.6</formula>
    </cfRule>
  </conditionalFormatting>
  <conditionalFormatting sqref="D24:G24">
    <cfRule type="cellIs" priority="131" stopIfTrue="1" operator="equal">
      <formula>""</formula>
    </cfRule>
  </conditionalFormatting>
  <conditionalFormatting sqref="D30">
    <cfRule type="cellIs" dxfId="107" priority="128" operator="greaterThanOrEqual">
      <formula>0.8</formula>
    </cfRule>
    <cfRule type="cellIs" dxfId="106" priority="129" operator="greaterThanOrEqual">
      <formula>0.6</formula>
    </cfRule>
    <cfRule type="cellIs" dxfId="105" priority="130" operator="lessThan">
      <formula>0.6</formula>
    </cfRule>
  </conditionalFormatting>
  <conditionalFormatting sqref="D30:G30">
    <cfRule type="cellIs" priority="127" stopIfTrue="1" operator="equal">
      <formula>""</formula>
    </cfRule>
  </conditionalFormatting>
  <conditionalFormatting sqref="E3:F3">
    <cfRule type="dataBar" priority="105">
      <dataBar>
        <cfvo type="num" val="0"/>
        <cfvo type="num" val="1"/>
        <color rgb="FF638EC6"/>
      </dataBar>
      <extLst>
        <ext xmlns:x14="http://schemas.microsoft.com/office/spreadsheetml/2009/9/main" uri="{B025F937-C7B1-47D3-B67F-A62EFF666E3E}">
          <x14:id>{88828DF4-8237-4EEC-9FB5-65AD214803B1}</x14:id>
        </ext>
      </extLst>
    </cfRule>
  </conditionalFormatting>
  <conditionalFormatting sqref="H12">
    <cfRule type="cellIs" dxfId="104" priority="58" operator="greaterThanOrEqual">
      <formula>0.8</formula>
    </cfRule>
    <cfRule type="cellIs" dxfId="103" priority="59" operator="greaterThanOrEqual">
      <formula>0.6</formula>
    </cfRule>
    <cfRule type="cellIs" dxfId="102" priority="60" operator="lessThan">
      <formula>0.6</formula>
    </cfRule>
  </conditionalFormatting>
  <conditionalFormatting sqref="H12">
    <cfRule type="cellIs" priority="57" stopIfTrue="1" operator="equal">
      <formula>""</formula>
    </cfRule>
  </conditionalFormatting>
  <conditionalFormatting sqref="H6">
    <cfRule type="cellIs" priority="61" stopIfTrue="1" operator="equal">
      <formula>""</formula>
    </cfRule>
  </conditionalFormatting>
  <conditionalFormatting sqref="H6">
    <cfRule type="cellIs" dxfId="101" priority="62" operator="greaterThanOrEqual">
      <formula>0.8</formula>
    </cfRule>
    <cfRule type="cellIs" dxfId="100" priority="63" operator="greaterThanOrEqual">
      <formula>0.6</formula>
    </cfRule>
    <cfRule type="cellIs" dxfId="99" priority="64" operator="lessThan">
      <formula>0.6</formula>
    </cfRule>
  </conditionalFormatting>
  <conditionalFormatting sqref="H18">
    <cfRule type="cellIs" dxfId="98" priority="54" operator="greaterThanOrEqual">
      <formula>0.8</formula>
    </cfRule>
    <cfRule type="cellIs" dxfId="97" priority="55" operator="greaterThanOrEqual">
      <formula>0.6</formula>
    </cfRule>
    <cfRule type="cellIs" dxfId="96" priority="56" operator="lessThan">
      <formula>0.6</formula>
    </cfRule>
  </conditionalFormatting>
  <conditionalFormatting sqref="H18">
    <cfRule type="cellIs" priority="53" stopIfTrue="1" operator="equal">
      <formula>""</formula>
    </cfRule>
  </conditionalFormatting>
  <conditionalFormatting sqref="H24">
    <cfRule type="cellIs" dxfId="95" priority="50" operator="greaterThanOrEqual">
      <formula>0.8</formula>
    </cfRule>
    <cfRule type="cellIs" dxfId="94" priority="51" operator="greaterThanOrEqual">
      <formula>0.6</formula>
    </cfRule>
    <cfRule type="cellIs" dxfId="93" priority="52" operator="lessThan">
      <formula>0.6</formula>
    </cfRule>
  </conditionalFormatting>
  <conditionalFormatting sqref="H24">
    <cfRule type="cellIs" priority="49" stopIfTrue="1" operator="equal">
      <formula>""</formula>
    </cfRule>
  </conditionalFormatting>
  <conditionalFormatting sqref="H30">
    <cfRule type="cellIs" dxfId="92" priority="46" operator="greaterThanOrEqual">
      <formula>0.8</formula>
    </cfRule>
    <cfRule type="cellIs" dxfId="91" priority="47" operator="greaterThanOrEqual">
      <formula>0.6</formula>
    </cfRule>
    <cfRule type="cellIs" dxfId="90" priority="48" operator="lessThan">
      <formula>0.6</formula>
    </cfRule>
  </conditionalFormatting>
  <conditionalFormatting sqref="H30">
    <cfRule type="cellIs" priority="45" stopIfTrue="1" operator="equal">
      <formula>""</formula>
    </cfRule>
  </conditionalFormatting>
  <conditionalFormatting sqref="H7:H11">
    <cfRule type="cellIs" dxfId="89" priority="42" operator="greaterThanOrEqual">
      <formula>0.8</formula>
    </cfRule>
    <cfRule type="cellIs" dxfId="88" priority="43" operator="greaterThanOrEqual">
      <formula>0.6</formula>
    </cfRule>
    <cfRule type="cellIs" dxfId="87" priority="44" operator="lessThan">
      <formula>0.6</formula>
    </cfRule>
  </conditionalFormatting>
  <conditionalFormatting sqref="H7:H11">
    <cfRule type="cellIs" priority="41" stopIfTrue="1" operator="equal">
      <formula>""</formula>
    </cfRule>
  </conditionalFormatting>
  <conditionalFormatting sqref="H13:H17">
    <cfRule type="cellIs" dxfId="86" priority="38" operator="greaterThanOrEqual">
      <formula>0.8</formula>
    </cfRule>
    <cfRule type="cellIs" dxfId="85" priority="39" operator="greaterThanOrEqual">
      <formula>0.6</formula>
    </cfRule>
    <cfRule type="cellIs" dxfId="84" priority="40" operator="lessThan">
      <formula>0.6</formula>
    </cfRule>
  </conditionalFormatting>
  <conditionalFormatting sqref="H13:H17">
    <cfRule type="cellIs" priority="37" stopIfTrue="1" operator="equal">
      <formula>""</formula>
    </cfRule>
  </conditionalFormatting>
  <conditionalFormatting sqref="H19:H23">
    <cfRule type="cellIs" dxfId="83" priority="34" operator="greaterThanOrEqual">
      <formula>0.8</formula>
    </cfRule>
    <cfRule type="cellIs" dxfId="82" priority="35" operator="greaterThanOrEqual">
      <formula>0.6</formula>
    </cfRule>
    <cfRule type="cellIs" dxfId="81" priority="36" operator="lessThan">
      <formula>0.6</formula>
    </cfRule>
  </conditionalFormatting>
  <conditionalFormatting sqref="H19:H23">
    <cfRule type="cellIs" priority="33" stopIfTrue="1" operator="equal">
      <formula>""</formula>
    </cfRule>
  </conditionalFormatting>
  <conditionalFormatting sqref="H25:H29">
    <cfRule type="cellIs" dxfId="80" priority="30" operator="greaterThanOrEqual">
      <formula>0.8</formula>
    </cfRule>
    <cfRule type="cellIs" dxfId="79" priority="31" operator="greaterThanOrEqual">
      <formula>0.6</formula>
    </cfRule>
    <cfRule type="cellIs" dxfId="78" priority="32" operator="lessThan">
      <formula>0.6</formula>
    </cfRule>
  </conditionalFormatting>
  <conditionalFormatting sqref="H25:H29">
    <cfRule type="cellIs" priority="29" stopIfTrue="1" operator="equal">
      <formula>""</formula>
    </cfRule>
  </conditionalFormatting>
  <conditionalFormatting sqref="H31:H35">
    <cfRule type="cellIs" dxfId="77" priority="26" operator="greaterThanOrEqual">
      <formula>0.8</formula>
    </cfRule>
    <cfRule type="cellIs" dxfId="76" priority="27" operator="greaterThanOrEqual">
      <formula>0.6</formula>
    </cfRule>
    <cfRule type="cellIs" dxfId="75" priority="28" operator="lessThan">
      <formula>0.6</formula>
    </cfRule>
  </conditionalFormatting>
  <conditionalFormatting sqref="H31:H35">
    <cfRule type="cellIs" priority="25" stopIfTrue="1" operator="equal">
      <formula>""</formula>
    </cfRule>
  </conditionalFormatting>
  <conditionalFormatting sqref="G7:G11">
    <cfRule type="cellIs" dxfId="74" priority="22" operator="greaterThanOrEqual">
      <formula>0.8</formula>
    </cfRule>
    <cfRule type="cellIs" dxfId="73" priority="23" operator="greaterThanOrEqual">
      <formula>0.6</formula>
    </cfRule>
    <cfRule type="cellIs" dxfId="72" priority="24" operator="lessThan">
      <formula>0.6</formula>
    </cfRule>
  </conditionalFormatting>
  <conditionalFormatting sqref="G7:G11">
    <cfRule type="cellIs" priority="21" stopIfTrue="1" operator="equal">
      <formula>""</formula>
    </cfRule>
  </conditionalFormatting>
  <conditionalFormatting sqref="G13:G17">
    <cfRule type="cellIs" dxfId="71" priority="18" operator="greaterThanOrEqual">
      <formula>0.8</formula>
    </cfRule>
    <cfRule type="cellIs" dxfId="70" priority="19" operator="greaterThanOrEqual">
      <formula>0.6</formula>
    </cfRule>
    <cfRule type="cellIs" dxfId="69" priority="20" operator="lessThan">
      <formula>0.6</formula>
    </cfRule>
  </conditionalFormatting>
  <conditionalFormatting sqref="G13:G17">
    <cfRule type="cellIs" priority="17" stopIfTrue="1" operator="equal">
      <formula>""</formula>
    </cfRule>
  </conditionalFormatting>
  <conditionalFormatting sqref="G19:G23">
    <cfRule type="cellIs" dxfId="68" priority="10" operator="greaterThanOrEqual">
      <formula>0.8</formula>
    </cfRule>
    <cfRule type="cellIs" dxfId="67" priority="11" operator="greaterThanOrEqual">
      <formula>0.6</formula>
    </cfRule>
    <cfRule type="cellIs" dxfId="66" priority="12" operator="lessThan">
      <formula>0.6</formula>
    </cfRule>
  </conditionalFormatting>
  <conditionalFormatting sqref="G19:G23">
    <cfRule type="cellIs" priority="9" stopIfTrue="1" operator="equal">
      <formula>""</formula>
    </cfRule>
  </conditionalFormatting>
  <conditionalFormatting sqref="G25:G29">
    <cfRule type="cellIs" dxfId="65" priority="6" operator="greaterThanOrEqual">
      <formula>0.8</formula>
    </cfRule>
    <cfRule type="cellIs" dxfId="64" priority="7" operator="greaterThanOrEqual">
      <formula>0.6</formula>
    </cfRule>
    <cfRule type="cellIs" dxfId="63" priority="8" operator="lessThan">
      <formula>0.6</formula>
    </cfRule>
  </conditionalFormatting>
  <conditionalFormatting sqref="G25:G29">
    <cfRule type="cellIs" priority="5" stopIfTrue="1" operator="equal">
      <formula>""</formula>
    </cfRule>
  </conditionalFormatting>
  <conditionalFormatting sqref="G31:G35">
    <cfRule type="cellIs" dxfId="62" priority="2" operator="greaterThanOrEqual">
      <formula>0.8</formula>
    </cfRule>
    <cfRule type="cellIs" dxfId="61" priority="3" operator="greaterThanOrEqual">
      <formula>0.6</formula>
    </cfRule>
    <cfRule type="cellIs" dxfId="60" priority="4" operator="lessThan">
      <formula>0.6</formula>
    </cfRule>
  </conditionalFormatting>
  <conditionalFormatting sqref="G31:G35">
    <cfRule type="cellIs" priority="1" stopIfTrue="1" operator="equal">
      <formula>""</formula>
    </cfRule>
  </conditionalFormatting>
  <dataValidations count="1">
    <dataValidation type="list" allowBlank="1" showInputMessage="1" showErrorMessage="1" sqref="C6 C12 C18 C24 C30" xr:uid="{622B0AA8-A9E8-4683-8DB9-985516F6FC25}">
      <formula1>company_okrs</formula1>
    </dataValidation>
  </dataValidations>
  <pageMargins left="0.7" right="0.7" top="0.75" bottom="0.75" header="0.3" footer="0.3"/>
  <pageSetup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dataBar" id="{88828DF4-8237-4EEC-9FB5-65AD214803B1}">
            <x14:dataBar minLength="0" maxLength="100" gradient="0">
              <x14:cfvo type="num">
                <xm:f>0</xm:f>
              </x14:cfvo>
              <x14:cfvo type="num">
                <xm:f>1</xm:f>
              </x14:cfvo>
              <x14:negativeFillColor rgb="FFFF0000"/>
              <x14:axisColor rgb="FF000000"/>
            </x14:dataBar>
          </x14:cfRule>
          <xm:sqref>E3:F3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515B8-3D56-4C35-AE56-4DBFDA3A2A49}">
  <sheetPr>
    <tabColor theme="4" tint="0.59999389629810485"/>
  </sheetPr>
  <dimension ref="B2:K35"/>
  <sheetViews>
    <sheetView workbookViewId="0"/>
  </sheetViews>
  <sheetFormatPr defaultColWidth="9.140625" defaultRowHeight="15" x14ac:dyDescent="0.25"/>
  <cols>
    <col min="1" max="1" width="3.7109375" style="2" customWidth="1"/>
    <col min="2" max="2" width="40.7109375" style="2" customWidth="1"/>
    <col min="3" max="8" width="15.7109375" style="2" customWidth="1"/>
    <col min="9" max="11" width="30.7109375" style="2" customWidth="1"/>
    <col min="12" max="16384" width="9.140625" style="2"/>
  </cols>
  <sheetData>
    <row r="2" spans="2:11" s="3" customFormat="1" ht="24.95" customHeight="1" x14ac:dyDescent="0.25">
      <c r="B2" s="10" t="str">
        <f>Setup!F14 &amp; " OKRs"</f>
        <v>Customer Success OKRs</v>
      </c>
      <c r="C2" s="10"/>
    </row>
    <row r="3" spans="2:11" s="3" customFormat="1" ht="24.95" customHeight="1" x14ac:dyDescent="0.25">
      <c r="B3" s="3" t="str">
        <f>TEXT(Setup!F15,"mmmm d") &amp; " - " &amp; TEXT(Setup!F16,"mmmm d, yyyy")</f>
        <v>April 1 - June 30, 2021</v>
      </c>
      <c r="C3" s="112" t="str">
        <f>"Review Date: "&amp; TEXT(Setup!$C$4, "mmmm dd, yyyy")</f>
        <v>Review Date: May 05, 2021</v>
      </c>
      <c r="D3" s="112"/>
      <c r="E3" s="113">
        <f>(Setup!C4-Setup!F15)/(Setup!F16-Setup!F15)</f>
        <v>0.37777777777777777</v>
      </c>
      <c r="F3" s="113"/>
      <c r="G3" s="48" t="str">
        <f>Setup!F16-Setup!$C$4 &amp; " Days To Go"</f>
        <v>56 Days To Go</v>
      </c>
      <c r="H3" s="48"/>
    </row>
    <row r="4" spans="2:11" ht="20.100000000000001" customHeight="1" x14ac:dyDescent="0.25"/>
    <row r="5" spans="2:11" s="6" customFormat="1" ht="24.95" customHeight="1" x14ac:dyDescent="0.25">
      <c r="C5" s="13" t="s">
        <v>21</v>
      </c>
      <c r="D5" s="7" t="s">
        <v>13</v>
      </c>
      <c r="E5" s="7" t="s">
        <v>14</v>
      </c>
      <c r="F5" s="7" t="s">
        <v>15</v>
      </c>
      <c r="G5" s="7" t="s">
        <v>16</v>
      </c>
      <c r="H5" s="7" t="s">
        <v>93</v>
      </c>
      <c r="I5" s="7" t="s">
        <v>17</v>
      </c>
      <c r="J5" s="7" t="s">
        <v>18</v>
      </c>
      <c r="K5" s="7" t="s">
        <v>19</v>
      </c>
    </row>
    <row r="6" spans="2:11" s="3" customFormat="1" ht="39.950000000000003" customHeight="1" x14ac:dyDescent="0.25">
      <c r="B6" s="32" t="s">
        <v>12</v>
      </c>
      <c r="C6" s="114" t="s">
        <v>41</v>
      </c>
      <c r="D6" s="108">
        <f>IF(ISERR(AVERAGE(G7:G11)),"",AVERAGE(G7:G11))</f>
        <v>0.96666666666666667</v>
      </c>
      <c r="E6" s="108"/>
      <c r="F6" s="108"/>
      <c r="G6" s="108"/>
      <c r="H6" s="4">
        <f>IF(D6="","",IF(D6/$E$3&gt;1,1,IF(D6/$E$3&lt;0,0,D6/$E$3)))</f>
        <v>1</v>
      </c>
      <c r="I6" s="117"/>
      <c r="J6" s="117"/>
      <c r="K6" s="117"/>
    </row>
    <row r="7" spans="2:11" s="3" customFormat="1" ht="39.950000000000003" customHeight="1" x14ac:dyDescent="0.25">
      <c r="B7" s="33" t="s">
        <v>89</v>
      </c>
      <c r="C7" s="115"/>
      <c r="D7" s="31">
        <v>0</v>
      </c>
      <c r="E7" s="31">
        <v>0.8</v>
      </c>
      <c r="F7" s="31">
        <v>0.72</v>
      </c>
      <c r="G7" s="4">
        <f>IF(AND(F7&lt;&gt;"",F7=E7),1,IF(AND(F7&lt;&gt;"",F7=D7),0,IF(E7&gt;=D7,IF(ISERROR(1-(E7-F7)/(E7-D7)),"",IF(1-(E7-F7)/(E7-D7)&gt;1,1,IF(1-(E7-F7)/(E7-D7)&lt;0,0,1-(E7-F7)/(E7-D7)))),IF(ISERROR(1-(D7-F7)/(D7-E7)),"",IF((D7-F7)/(D7-E7)&gt;1,1,IF((D7-F7)/(D7-E7)&lt;0,0, (D7-F7)/(D7-E7)))))))</f>
        <v>0.89999999999999991</v>
      </c>
      <c r="H7" s="4">
        <f>IF(G7="","",IF(G7/$E$3&gt;1,1,IF(G7/$E$3&lt;0,0,G7/$E$3)))</f>
        <v>1</v>
      </c>
      <c r="I7" s="118"/>
      <c r="J7" s="118"/>
      <c r="K7" s="118"/>
    </row>
    <row r="8" spans="2:11" s="3" customFormat="1" ht="39.950000000000003" customHeight="1" x14ac:dyDescent="0.25">
      <c r="B8" s="33" t="s">
        <v>84</v>
      </c>
      <c r="C8" s="115"/>
      <c r="D8" s="27">
        <v>0</v>
      </c>
      <c r="E8" s="28">
        <v>1</v>
      </c>
      <c r="F8" s="28">
        <v>1</v>
      </c>
      <c r="G8" s="4">
        <f t="shared" ref="G8:G11" si="0">IF(AND(F8&lt;&gt;"",F8=E8),1,IF(AND(F8&lt;&gt;"",F8=D8),0,IF(E8&gt;=D8,IF(ISERROR(1-(E8-F8)/(E8-D8)),"",IF(1-(E8-F8)/(E8-D8)&gt;1,1,IF(1-(E8-F8)/(E8-D8)&lt;0,0,1-(E8-F8)/(E8-D8)))),IF(ISERROR(1-(D8-F8)/(D8-E8)),"",IF((D8-F8)/(D8-E8)&gt;1,1,IF((D8-F8)/(D8-E8)&lt;0,0, (D8-F8)/(D8-E8)))))))</f>
        <v>1</v>
      </c>
      <c r="H8" s="4">
        <f t="shared" ref="H8:H11" si="1">IF(G8="","",IF(G8/$E$3&gt;1,1,IF(G8/$E$3&lt;0,0,G8/$E$3)))</f>
        <v>1</v>
      </c>
      <c r="I8" s="118"/>
      <c r="J8" s="118"/>
      <c r="K8" s="118"/>
    </row>
    <row r="9" spans="2:11" s="3" customFormat="1" ht="39.950000000000003" customHeight="1" x14ac:dyDescent="0.25">
      <c r="B9" s="33" t="s">
        <v>85</v>
      </c>
      <c r="C9" s="115"/>
      <c r="D9" s="36">
        <v>7.5</v>
      </c>
      <c r="E9" s="34">
        <v>8</v>
      </c>
      <c r="F9" s="34">
        <v>8.1</v>
      </c>
      <c r="G9" s="4">
        <f t="shared" si="0"/>
        <v>1</v>
      </c>
      <c r="H9" s="4">
        <f t="shared" si="1"/>
        <v>1</v>
      </c>
      <c r="I9" s="118"/>
      <c r="J9" s="118"/>
      <c r="K9" s="118"/>
    </row>
    <row r="10" spans="2:11" s="3" customFormat="1" ht="39.950000000000003" customHeight="1" x14ac:dyDescent="0.25">
      <c r="B10" s="33"/>
      <c r="C10" s="115"/>
      <c r="D10" s="30"/>
      <c r="E10" s="30"/>
      <c r="F10" s="30"/>
      <c r="G10" s="4" t="str">
        <f t="shared" si="0"/>
        <v/>
      </c>
      <c r="H10" s="4" t="str">
        <f t="shared" si="1"/>
        <v/>
      </c>
      <c r="I10" s="118"/>
      <c r="J10" s="118"/>
      <c r="K10" s="118"/>
    </row>
    <row r="11" spans="2:11" s="3" customFormat="1" ht="39.950000000000003" customHeight="1" x14ac:dyDescent="0.25">
      <c r="B11" s="25"/>
      <c r="C11" s="116"/>
      <c r="D11" s="29"/>
      <c r="E11" s="29"/>
      <c r="F11" s="29"/>
      <c r="G11" s="4" t="str">
        <f t="shared" si="0"/>
        <v/>
      </c>
      <c r="H11" s="4" t="str">
        <f t="shared" si="1"/>
        <v/>
      </c>
      <c r="I11" s="119"/>
      <c r="J11" s="119"/>
      <c r="K11" s="119"/>
    </row>
    <row r="12" spans="2:11" ht="39.950000000000003" customHeight="1" x14ac:dyDescent="0.25">
      <c r="B12" s="32" t="s">
        <v>86</v>
      </c>
      <c r="C12" s="114" t="s">
        <v>41</v>
      </c>
      <c r="D12" s="108">
        <f>IF(ISERR(AVERAGE(G13:G17)),"",AVERAGE(G13:G17))</f>
        <v>0.29777777777777786</v>
      </c>
      <c r="E12" s="108"/>
      <c r="F12" s="108"/>
      <c r="G12" s="108"/>
      <c r="H12" s="4">
        <f>IF(D12="","",IF(D12/$E$3&gt;1,1,IF(D12/$E$3&lt;0,0,D12/$E$3)))</f>
        <v>0.78823529411764726</v>
      </c>
      <c r="I12" s="117"/>
      <c r="J12" s="117"/>
      <c r="K12" s="117"/>
    </row>
    <row r="13" spans="2:11" ht="39.950000000000003" customHeight="1" x14ac:dyDescent="0.25">
      <c r="B13" s="33" t="s">
        <v>87</v>
      </c>
      <c r="C13" s="115"/>
      <c r="D13" s="30">
        <v>0</v>
      </c>
      <c r="E13" s="30">
        <v>1</v>
      </c>
      <c r="F13" s="30">
        <v>0.56000000000000005</v>
      </c>
      <c r="G13" s="4">
        <f>IF(AND(F13&lt;&gt;"",F13=E13),1,IF(AND(F13&lt;&gt;"",F13=D13),0,IF(E13&gt;=D13,IF(ISERROR(1-(E13-F13)/(E13-D13)),"",IF(1-(E13-F13)/(E13-D13)&gt;1,1,IF(1-(E13-F13)/(E13-D13)&lt;0,0,1-(E13-F13)/(E13-D13)))),IF(ISERROR(1-(D13-F13)/(D13-E13)),"",IF((D13-F13)/(D13-E13)&gt;1,1,IF((D13-F13)/(D13-E13)&lt;0,0, (D13-F13)/(D13-E13)))))))</f>
        <v>0.56000000000000005</v>
      </c>
      <c r="H13" s="4">
        <f>IF(G13="","",IF(G13/$E$3&gt;1,1,IF(G13/$E$3&lt;0,0,G13/$E$3)))</f>
        <v>1</v>
      </c>
      <c r="I13" s="118"/>
      <c r="J13" s="118"/>
      <c r="K13" s="118"/>
    </row>
    <row r="14" spans="2:11" ht="39.950000000000003" customHeight="1" x14ac:dyDescent="0.25">
      <c r="B14" s="33" t="s">
        <v>88</v>
      </c>
      <c r="C14" s="115"/>
      <c r="D14" s="29">
        <v>0</v>
      </c>
      <c r="E14" s="29">
        <v>1</v>
      </c>
      <c r="F14" s="29">
        <v>0</v>
      </c>
      <c r="G14" s="4">
        <f t="shared" ref="G14:G17" si="2">IF(AND(F14&lt;&gt;"",F14=E14),1,IF(AND(F14&lt;&gt;"",F14=D14),0,IF(E14&gt;=D14,IF(ISERROR(1-(E14-F14)/(E14-D14)),"",IF(1-(E14-F14)/(E14-D14)&gt;1,1,IF(1-(E14-F14)/(E14-D14)&lt;0,0,1-(E14-F14)/(E14-D14)))),IF(ISERROR(1-(D14-F14)/(D14-E14)),"",IF((D14-F14)/(D14-E14)&gt;1,1,IF((D14-F14)/(D14-E14)&lt;0,0, (D14-F14)/(D14-E14)))))))</f>
        <v>0</v>
      </c>
      <c r="H14" s="4">
        <f t="shared" ref="H14:H17" si="3">IF(G14="","",IF(G14/$E$3&gt;1,1,IF(G14/$E$3&lt;0,0,G14/$E$3)))</f>
        <v>0</v>
      </c>
      <c r="I14" s="118"/>
      <c r="J14" s="118"/>
      <c r="K14" s="118"/>
    </row>
    <row r="15" spans="2:11" ht="39.950000000000003" customHeight="1" x14ac:dyDescent="0.25">
      <c r="B15" s="33" t="s">
        <v>90</v>
      </c>
      <c r="C15" s="115"/>
      <c r="D15" s="30">
        <v>0.7</v>
      </c>
      <c r="E15" s="30">
        <v>1</v>
      </c>
      <c r="F15" s="30">
        <v>0.8</v>
      </c>
      <c r="G15" s="4">
        <f t="shared" si="2"/>
        <v>0.33333333333333359</v>
      </c>
      <c r="H15" s="4">
        <f t="shared" si="3"/>
        <v>0.88235294117647134</v>
      </c>
      <c r="I15" s="118"/>
      <c r="J15" s="118"/>
      <c r="K15" s="118"/>
    </row>
    <row r="16" spans="2:11" ht="39.950000000000003" customHeight="1" x14ac:dyDescent="0.25">
      <c r="B16" s="25"/>
      <c r="C16" s="115"/>
      <c r="D16" s="34"/>
      <c r="E16" s="34"/>
      <c r="F16" s="34"/>
      <c r="G16" s="4" t="str">
        <f t="shared" si="2"/>
        <v/>
      </c>
      <c r="H16" s="4" t="str">
        <f t="shared" si="3"/>
        <v/>
      </c>
      <c r="I16" s="118"/>
      <c r="J16" s="118"/>
      <c r="K16" s="118"/>
    </row>
    <row r="17" spans="2:11" ht="39.950000000000003" customHeight="1" x14ac:dyDescent="0.25">
      <c r="B17" s="25"/>
      <c r="C17" s="116"/>
      <c r="D17" s="29"/>
      <c r="E17" s="29"/>
      <c r="F17" s="29"/>
      <c r="G17" s="4" t="str">
        <f t="shared" si="2"/>
        <v/>
      </c>
      <c r="H17" s="4" t="str">
        <f t="shared" si="3"/>
        <v/>
      </c>
      <c r="I17" s="119"/>
      <c r="J17" s="119"/>
      <c r="K17" s="119"/>
    </row>
    <row r="18" spans="2:11" ht="39.950000000000003" customHeight="1" x14ac:dyDescent="0.25">
      <c r="B18" s="32"/>
      <c r="C18" s="114" t="s">
        <v>22</v>
      </c>
      <c r="D18" s="108" t="str">
        <f>IF(ISERR(AVERAGE(G19:G23)),"",AVERAGE(G19:G23))</f>
        <v/>
      </c>
      <c r="E18" s="108"/>
      <c r="F18" s="108"/>
      <c r="G18" s="108"/>
      <c r="H18" s="4" t="str">
        <f>IF(D18="","",IF(D18/$E$3&gt;1,1,IF(D18/$E$3&lt;0,0,D18/$E$3)))</f>
        <v/>
      </c>
      <c r="I18" s="117"/>
      <c r="J18" s="117"/>
      <c r="K18" s="117"/>
    </row>
    <row r="19" spans="2:11" ht="39.950000000000003" customHeight="1" x14ac:dyDescent="0.25">
      <c r="B19" s="33"/>
      <c r="C19" s="115"/>
      <c r="D19" s="29"/>
      <c r="E19" s="29"/>
      <c r="F19" s="29"/>
      <c r="G19" s="4" t="str">
        <f>IF(AND(F19&lt;&gt;"",F19=E19),1,IF(AND(F19&lt;&gt;"",F19=D19),0,IF(E19&gt;=D19,IF(ISERROR(1-(E19-F19)/(E19-D19)),"",IF(1-(E19-F19)/(E19-D19)&gt;1,1,IF(1-(E19-F19)/(E19-D19)&lt;0,0,1-(E19-F19)/(E19-D19)))),IF(ISERROR(1-(D19-F19)/(D19-E19)),"",IF((D19-F19)/(D19-E19)&gt;1,1,IF((D19-F19)/(D19-E19)&lt;0,0, (D19-F19)/(D19-E19)))))))</f>
        <v/>
      </c>
      <c r="H19" s="4" t="str">
        <f>IF(G19="","",IF(G19/$E$3&gt;1,1,IF(G19/$E$3&lt;0,0,G19/$E$3)))</f>
        <v/>
      </c>
      <c r="I19" s="118"/>
      <c r="J19" s="118"/>
      <c r="K19" s="118"/>
    </row>
    <row r="20" spans="2:11" ht="39.950000000000003" customHeight="1" x14ac:dyDescent="0.25">
      <c r="B20" s="33"/>
      <c r="C20" s="115"/>
      <c r="D20" s="27"/>
      <c r="E20" s="27"/>
      <c r="F20" s="27"/>
      <c r="G20" s="4" t="str">
        <f t="shared" ref="G20:G23" si="4">IF(AND(F20&lt;&gt;"",F20=E20),1,IF(AND(F20&lt;&gt;"",F20=D20),0,IF(E20&gt;=D20,IF(ISERROR(1-(E20-F20)/(E20-D20)),"",IF(1-(E20-F20)/(E20-D20)&gt;1,1,IF(1-(E20-F20)/(E20-D20)&lt;0,0,1-(E20-F20)/(E20-D20)))),IF(ISERROR(1-(D20-F20)/(D20-E20)),"",IF((D20-F20)/(D20-E20)&gt;1,1,IF((D20-F20)/(D20-E20)&lt;0,0, (D20-F20)/(D20-E20)))))))</f>
        <v/>
      </c>
      <c r="H20" s="4" t="str">
        <f t="shared" ref="H20:H23" si="5">IF(G20="","",IF(G20/$E$3&gt;1,1,IF(G20/$E$3&lt;0,0,G20/$E$3)))</f>
        <v/>
      </c>
      <c r="I20" s="118"/>
      <c r="J20" s="118"/>
      <c r="K20" s="118"/>
    </row>
    <row r="21" spans="2:11" ht="39.950000000000003" customHeight="1" x14ac:dyDescent="0.25">
      <c r="B21" s="33"/>
      <c r="C21" s="115"/>
      <c r="D21" s="29"/>
      <c r="E21" s="29"/>
      <c r="F21" s="29"/>
      <c r="G21" s="4" t="str">
        <f t="shared" si="4"/>
        <v/>
      </c>
      <c r="H21" s="4" t="str">
        <f t="shared" si="5"/>
        <v/>
      </c>
      <c r="I21" s="118"/>
      <c r="J21" s="118"/>
      <c r="K21" s="118"/>
    </row>
    <row r="22" spans="2:11" ht="39.950000000000003" customHeight="1" x14ac:dyDescent="0.25">
      <c r="B22" s="33"/>
      <c r="C22" s="115"/>
      <c r="D22" s="30"/>
      <c r="E22" s="30"/>
      <c r="F22" s="30"/>
      <c r="G22" s="4" t="str">
        <f t="shared" si="4"/>
        <v/>
      </c>
      <c r="H22" s="4" t="str">
        <f t="shared" si="5"/>
        <v/>
      </c>
      <c r="I22" s="118"/>
      <c r="J22" s="118"/>
      <c r="K22" s="118"/>
    </row>
    <row r="23" spans="2:11" ht="39.950000000000003" customHeight="1" x14ac:dyDescent="0.25">
      <c r="B23" s="25"/>
      <c r="C23" s="116"/>
      <c r="D23" s="29"/>
      <c r="E23" s="29"/>
      <c r="F23" s="29"/>
      <c r="G23" s="4" t="str">
        <f t="shared" si="4"/>
        <v/>
      </c>
      <c r="H23" s="4" t="str">
        <f t="shared" si="5"/>
        <v/>
      </c>
      <c r="I23" s="119"/>
      <c r="J23" s="119"/>
      <c r="K23" s="119"/>
    </row>
    <row r="24" spans="2:11" ht="39.950000000000003" customHeight="1" x14ac:dyDescent="0.25">
      <c r="B24" s="24"/>
      <c r="C24" s="114" t="s">
        <v>22</v>
      </c>
      <c r="D24" s="108" t="str">
        <f>IF(ISERR(AVERAGE(G25:G29)),"",AVERAGE(G25:G29))</f>
        <v/>
      </c>
      <c r="E24" s="108"/>
      <c r="F24" s="108"/>
      <c r="G24" s="108"/>
      <c r="H24" s="4" t="str">
        <f>IF(D24="","",IF(D24/$E$3&gt;1,1,IF(D24/$E$3&lt;0,0,D24/$E$3)))</f>
        <v/>
      </c>
      <c r="I24" s="117"/>
      <c r="J24" s="117"/>
      <c r="K24" s="117"/>
    </row>
    <row r="25" spans="2:11" ht="39.950000000000003" customHeight="1" x14ac:dyDescent="0.25">
      <c r="B25" s="25"/>
      <c r="C25" s="115"/>
      <c r="D25" s="29"/>
      <c r="E25" s="29"/>
      <c r="F25" s="29"/>
      <c r="G25" s="4" t="str">
        <f>IF(AND(F25&lt;&gt;"",F25=E25),1,IF(AND(F25&lt;&gt;"",F25=D25),0,IF(E25&gt;=D25,IF(ISERROR(1-(E25-F25)/(E25-D25)),"",IF(1-(E25-F25)/(E25-D25)&gt;1,1,IF(1-(E25-F25)/(E25-D25)&lt;0,0,1-(E25-F25)/(E25-D25)))),IF(ISERROR(1-(D25-F25)/(D25-E25)),"",IF((D25-F25)/(D25-E25)&gt;1,1,IF((D25-F25)/(D25-E25)&lt;0,0, (D25-F25)/(D25-E25)))))))</f>
        <v/>
      </c>
      <c r="H25" s="4" t="str">
        <f>IF(G25="","",IF(G25/$E$3&gt;1,1,IF(G25/$E$3&lt;0,0,G25/$E$3)))</f>
        <v/>
      </c>
      <c r="I25" s="118"/>
      <c r="J25" s="118"/>
      <c r="K25" s="118"/>
    </row>
    <row r="26" spans="2:11" ht="39.950000000000003" customHeight="1" x14ac:dyDescent="0.25">
      <c r="B26" s="25"/>
      <c r="C26" s="115"/>
      <c r="D26" s="30"/>
      <c r="E26" s="30"/>
      <c r="F26" s="30"/>
      <c r="G26" s="4" t="str">
        <f t="shared" ref="G26:G29" si="6">IF(AND(F26&lt;&gt;"",F26=E26),1,IF(AND(F26&lt;&gt;"",F26=D26),0,IF(E26&gt;=D26,IF(ISERROR(1-(E26-F26)/(E26-D26)),"",IF(1-(E26-F26)/(E26-D26)&gt;1,1,IF(1-(E26-F26)/(E26-D26)&lt;0,0,1-(E26-F26)/(E26-D26)))),IF(ISERROR(1-(D26-F26)/(D26-E26)),"",IF((D26-F26)/(D26-E26)&gt;1,1,IF((D26-F26)/(D26-E26)&lt;0,0, (D26-F26)/(D26-E26)))))))</f>
        <v/>
      </c>
      <c r="H26" s="4" t="str">
        <f t="shared" ref="H26:H29" si="7">IF(G26="","",IF(G26/$E$3&gt;1,1,IF(G26/$E$3&lt;0,0,G26/$E$3)))</f>
        <v/>
      </c>
      <c r="I26" s="118"/>
      <c r="J26" s="118"/>
      <c r="K26" s="118"/>
    </row>
    <row r="27" spans="2:11" ht="39.950000000000003" customHeight="1" x14ac:dyDescent="0.25">
      <c r="B27" s="25"/>
      <c r="C27" s="115"/>
      <c r="D27" s="29"/>
      <c r="E27" s="29"/>
      <c r="F27" s="29"/>
      <c r="G27" s="4" t="str">
        <f t="shared" si="6"/>
        <v/>
      </c>
      <c r="H27" s="4" t="str">
        <f t="shared" si="7"/>
        <v/>
      </c>
      <c r="I27" s="118"/>
      <c r="J27" s="118"/>
      <c r="K27" s="118"/>
    </row>
    <row r="28" spans="2:11" ht="39.950000000000003" customHeight="1" x14ac:dyDescent="0.25">
      <c r="B28" s="25"/>
      <c r="C28" s="115"/>
      <c r="D28" s="29"/>
      <c r="E28" s="29"/>
      <c r="F28" s="29"/>
      <c r="G28" s="4" t="str">
        <f t="shared" si="6"/>
        <v/>
      </c>
      <c r="H28" s="4" t="str">
        <f t="shared" si="7"/>
        <v/>
      </c>
      <c r="I28" s="118"/>
      <c r="J28" s="118"/>
      <c r="K28" s="118"/>
    </row>
    <row r="29" spans="2:11" ht="39.950000000000003" customHeight="1" x14ac:dyDescent="0.25">
      <c r="B29" s="25"/>
      <c r="C29" s="116"/>
      <c r="D29" s="29"/>
      <c r="E29" s="29"/>
      <c r="F29" s="29"/>
      <c r="G29" s="4" t="str">
        <f t="shared" si="6"/>
        <v/>
      </c>
      <c r="H29" s="4" t="str">
        <f t="shared" si="7"/>
        <v/>
      </c>
      <c r="I29" s="119"/>
      <c r="J29" s="119"/>
      <c r="K29" s="119"/>
    </row>
    <row r="30" spans="2:11" ht="39.950000000000003" customHeight="1" x14ac:dyDescent="0.25">
      <c r="B30" s="24"/>
      <c r="C30" s="114" t="s">
        <v>22</v>
      </c>
      <c r="D30" s="108" t="str">
        <f>IF(ISERR(AVERAGE(G31:G35)),"",AVERAGE(G31:G35))</f>
        <v/>
      </c>
      <c r="E30" s="108"/>
      <c r="F30" s="108"/>
      <c r="G30" s="108"/>
      <c r="H30" s="4" t="str">
        <f>IF(D30="","",IF(D30/$E$3&gt;1,1,IF(D30/$E$3&lt;0,0,D30/$E$3)))</f>
        <v/>
      </c>
      <c r="I30" s="117"/>
      <c r="J30" s="117"/>
      <c r="K30" s="117"/>
    </row>
    <row r="31" spans="2:11" ht="39.950000000000003" customHeight="1" x14ac:dyDescent="0.25">
      <c r="B31" s="25"/>
      <c r="C31" s="115"/>
      <c r="D31" s="29"/>
      <c r="E31" s="29"/>
      <c r="F31" s="29"/>
      <c r="G31" s="4" t="str">
        <f>IF(AND(F31&lt;&gt;"",F31=E31),1,IF(AND(F31&lt;&gt;"",F31=D31),0,IF(E31&gt;=D31,IF(ISERROR(1-(E31-F31)/(E31-D31)),"",IF(1-(E31-F31)/(E31-D31)&gt;1,1,IF(1-(E31-F31)/(E31-D31)&lt;0,0,1-(E31-F31)/(E31-D31)))),IF(ISERROR(1-(D31-F31)/(D31-E31)),"",IF((D31-F31)/(D31-E31)&gt;1,1,IF((D31-F31)/(D31-E31)&lt;0,0, (D31-F31)/(D31-E31)))))))</f>
        <v/>
      </c>
      <c r="H31" s="4" t="str">
        <f>IF(G31="","",IF(G31/$E$3&gt;1,1,IF(G31/$E$3&lt;0,0,G31/$E$3)))</f>
        <v/>
      </c>
      <c r="I31" s="118"/>
      <c r="J31" s="118"/>
      <c r="K31" s="118"/>
    </row>
    <row r="32" spans="2:11" ht="39.950000000000003" customHeight="1" x14ac:dyDescent="0.25">
      <c r="B32" s="25"/>
      <c r="C32" s="115"/>
      <c r="D32" s="30"/>
      <c r="E32" s="30"/>
      <c r="F32" s="30"/>
      <c r="G32" s="4" t="str">
        <f t="shared" ref="G32:G35" si="8">IF(AND(F32&lt;&gt;"",F32=E32),1,IF(AND(F32&lt;&gt;"",F32=D32),0,IF(E32&gt;=D32,IF(ISERROR(1-(E32-F32)/(E32-D32)),"",IF(1-(E32-F32)/(E32-D32)&gt;1,1,IF(1-(E32-F32)/(E32-D32)&lt;0,0,1-(E32-F32)/(E32-D32)))),IF(ISERROR(1-(D32-F32)/(D32-E32)),"",IF((D32-F32)/(D32-E32)&gt;1,1,IF((D32-F32)/(D32-E32)&lt;0,0, (D32-F32)/(D32-E32)))))))</f>
        <v/>
      </c>
      <c r="H32" s="4" t="str">
        <f t="shared" ref="H32:H35" si="9">IF(G32="","",IF(G32/$E$3&gt;1,1,IF(G32/$E$3&lt;0,0,G32/$E$3)))</f>
        <v/>
      </c>
      <c r="I32" s="118"/>
      <c r="J32" s="118"/>
      <c r="K32" s="118"/>
    </row>
    <row r="33" spans="2:11" ht="39.950000000000003" customHeight="1" x14ac:dyDescent="0.25">
      <c r="B33" s="25"/>
      <c r="C33" s="115"/>
      <c r="D33" s="29"/>
      <c r="E33" s="29"/>
      <c r="F33" s="29"/>
      <c r="G33" s="4" t="str">
        <f t="shared" si="8"/>
        <v/>
      </c>
      <c r="H33" s="4" t="str">
        <f t="shared" si="9"/>
        <v/>
      </c>
      <c r="I33" s="118"/>
      <c r="J33" s="118"/>
      <c r="K33" s="118"/>
    </row>
    <row r="34" spans="2:11" ht="39.950000000000003" customHeight="1" x14ac:dyDescent="0.25">
      <c r="B34" s="25"/>
      <c r="C34" s="115"/>
      <c r="D34" s="29"/>
      <c r="E34" s="29"/>
      <c r="F34" s="29"/>
      <c r="G34" s="4" t="str">
        <f t="shared" si="8"/>
        <v/>
      </c>
      <c r="H34" s="4" t="str">
        <f t="shared" si="9"/>
        <v/>
      </c>
      <c r="I34" s="118"/>
      <c r="J34" s="118"/>
      <c r="K34" s="118"/>
    </row>
    <row r="35" spans="2:11" ht="39.950000000000003" customHeight="1" x14ac:dyDescent="0.25">
      <c r="B35" s="25"/>
      <c r="C35" s="116"/>
      <c r="D35" s="29"/>
      <c r="E35" s="29"/>
      <c r="F35" s="29"/>
      <c r="G35" s="4" t="str">
        <f t="shared" si="8"/>
        <v/>
      </c>
      <c r="H35" s="4" t="str">
        <f t="shared" si="9"/>
        <v/>
      </c>
      <c r="I35" s="119"/>
      <c r="J35" s="119"/>
      <c r="K35" s="119"/>
    </row>
  </sheetData>
  <sheetProtection sheet="1" objects="1" scenarios="1" formatCells="0"/>
  <mergeCells count="27">
    <mergeCell ref="C24:C29"/>
    <mergeCell ref="D24:G24"/>
    <mergeCell ref="I24:I29"/>
    <mergeCell ref="J24:J29"/>
    <mergeCell ref="K24:K29"/>
    <mergeCell ref="C30:C35"/>
    <mergeCell ref="D30:G30"/>
    <mergeCell ref="I30:I35"/>
    <mergeCell ref="J30:J35"/>
    <mergeCell ref="K30:K35"/>
    <mergeCell ref="C12:C17"/>
    <mergeCell ref="D12:G12"/>
    <mergeCell ref="I12:I17"/>
    <mergeCell ref="J12:J17"/>
    <mergeCell ref="K12:K17"/>
    <mergeCell ref="C18:C23"/>
    <mergeCell ref="D18:G18"/>
    <mergeCell ref="I18:I23"/>
    <mergeCell ref="J18:J23"/>
    <mergeCell ref="K18:K23"/>
    <mergeCell ref="K6:K11"/>
    <mergeCell ref="C3:D3"/>
    <mergeCell ref="E3:F3"/>
    <mergeCell ref="C6:C11"/>
    <mergeCell ref="D6:G6"/>
    <mergeCell ref="I6:I11"/>
    <mergeCell ref="J6:J11"/>
  </mergeCells>
  <conditionalFormatting sqref="D6">
    <cfRule type="cellIs" dxfId="59" priority="142" operator="greaterThanOrEqual">
      <formula>0.8</formula>
    </cfRule>
    <cfRule type="cellIs" dxfId="58" priority="143" operator="greaterThanOrEqual">
      <formula>0.6</formula>
    </cfRule>
    <cfRule type="cellIs" dxfId="57" priority="144" operator="lessThan">
      <formula>0.6</formula>
    </cfRule>
  </conditionalFormatting>
  <conditionalFormatting sqref="D6:G6">
    <cfRule type="cellIs" priority="138" stopIfTrue="1" operator="equal">
      <formula>""</formula>
    </cfRule>
  </conditionalFormatting>
  <conditionalFormatting sqref="D12">
    <cfRule type="cellIs" dxfId="56" priority="135" operator="greaterThanOrEqual">
      <formula>0.8</formula>
    </cfRule>
    <cfRule type="cellIs" dxfId="55" priority="136" operator="greaterThanOrEqual">
      <formula>0.6</formula>
    </cfRule>
    <cfRule type="cellIs" dxfId="54" priority="137" operator="lessThan">
      <formula>0.6</formula>
    </cfRule>
  </conditionalFormatting>
  <conditionalFormatting sqref="D12:G12">
    <cfRule type="cellIs" priority="134" stopIfTrue="1" operator="equal">
      <formula>""</formula>
    </cfRule>
  </conditionalFormatting>
  <conditionalFormatting sqref="D24">
    <cfRule type="cellIs" dxfId="53" priority="131" operator="greaterThanOrEqual">
      <formula>0.8</formula>
    </cfRule>
    <cfRule type="cellIs" dxfId="52" priority="132" operator="greaterThanOrEqual">
      <formula>0.6</formula>
    </cfRule>
    <cfRule type="cellIs" dxfId="51" priority="133" operator="lessThan">
      <formula>0.6</formula>
    </cfRule>
  </conditionalFormatting>
  <conditionalFormatting sqref="D24:G24">
    <cfRule type="cellIs" priority="130" stopIfTrue="1" operator="equal">
      <formula>""</formula>
    </cfRule>
  </conditionalFormatting>
  <conditionalFormatting sqref="D30">
    <cfRule type="cellIs" dxfId="50" priority="127" operator="greaterThanOrEqual">
      <formula>0.8</formula>
    </cfRule>
    <cfRule type="cellIs" dxfId="49" priority="128" operator="greaterThanOrEqual">
      <formula>0.6</formula>
    </cfRule>
    <cfRule type="cellIs" dxfId="48" priority="129" operator="lessThan">
      <formula>0.6</formula>
    </cfRule>
  </conditionalFormatting>
  <conditionalFormatting sqref="D30:G30">
    <cfRule type="cellIs" priority="126" stopIfTrue="1" operator="equal">
      <formula>""</formula>
    </cfRule>
  </conditionalFormatting>
  <conditionalFormatting sqref="E3:F3">
    <cfRule type="dataBar" priority="105">
      <dataBar>
        <cfvo type="num" val="0"/>
        <cfvo type="num" val="1"/>
        <color rgb="FF638EC6"/>
      </dataBar>
      <extLst>
        <ext xmlns:x14="http://schemas.microsoft.com/office/spreadsheetml/2009/9/main" uri="{B025F937-C7B1-47D3-B67F-A62EFF666E3E}">
          <x14:id>{1E9456D1-CB97-4FB0-BC1B-700A258D66C4}</x14:id>
        </ext>
      </extLst>
    </cfRule>
  </conditionalFormatting>
  <conditionalFormatting sqref="H12">
    <cfRule type="cellIs" dxfId="47" priority="58" operator="greaterThanOrEqual">
      <formula>0.8</formula>
    </cfRule>
    <cfRule type="cellIs" dxfId="46" priority="59" operator="greaterThanOrEqual">
      <formula>0.6</formula>
    </cfRule>
    <cfRule type="cellIs" dxfId="45" priority="60" operator="lessThan">
      <formula>0.6</formula>
    </cfRule>
  </conditionalFormatting>
  <conditionalFormatting sqref="H12">
    <cfRule type="cellIs" priority="57" stopIfTrue="1" operator="equal">
      <formula>""</formula>
    </cfRule>
  </conditionalFormatting>
  <conditionalFormatting sqref="H6">
    <cfRule type="cellIs" priority="61" stopIfTrue="1" operator="equal">
      <formula>""</formula>
    </cfRule>
  </conditionalFormatting>
  <conditionalFormatting sqref="H6">
    <cfRule type="cellIs" dxfId="44" priority="62" operator="greaterThanOrEqual">
      <formula>0.8</formula>
    </cfRule>
    <cfRule type="cellIs" dxfId="43" priority="63" operator="greaterThanOrEqual">
      <formula>0.6</formula>
    </cfRule>
    <cfRule type="cellIs" dxfId="42" priority="64" operator="lessThan">
      <formula>0.6</formula>
    </cfRule>
  </conditionalFormatting>
  <conditionalFormatting sqref="H18">
    <cfRule type="cellIs" dxfId="41" priority="54" operator="greaterThanOrEqual">
      <formula>0.8</formula>
    </cfRule>
    <cfRule type="cellIs" dxfId="40" priority="55" operator="greaterThanOrEqual">
      <formula>0.6</formula>
    </cfRule>
    <cfRule type="cellIs" dxfId="39" priority="56" operator="lessThan">
      <formula>0.6</formula>
    </cfRule>
  </conditionalFormatting>
  <conditionalFormatting sqref="H18">
    <cfRule type="cellIs" priority="53" stopIfTrue="1" operator="equal">
      <formula>""</formula>
    </cfRule>
  </conditionalFormatting>
  <conditionalFormatting sqref="H24">
    <cfRule type="cellIs" dxfId="38" priority="50" operator="greaterThanOrEqual">
      <formula>0.8</formula>
    </cfRule>
    <cfRule type="cellIs" dxfId="37" priority="51" operator="greaterThanOrEqual">
      <formula>0.6</formula>
    </cfRule>
    <cfRule type="cellIs" dxfId="36" priority="52" operator="lessThan">
      <formula>0.6</formula>
    </cfRule>
  </conditionalFormatting>
  <conditionalFormatting sqref="H24">
    <cfRule type="cellIs" priority="49" stopIfTrue="1" operator="equal">
      <formula>""</formula>
    </cfRule>
  </conditionalFormatting>
  <conditionalFormatting sqref="H30">
    <cfRule type="cellIs" dxfId="35" priority="46" operator="greaterThanOrEqual">
      <formula>0.8</formula>
    </cfRule>
    <cfRule type="cellIs" dxfId="34" priority="47" operator="greaterThanOrEqual">
      <formula>0.6</formula>
    </cfRule>
    <cfRule type="cellIs" dxfId="33" priority="48" operator="lessThan">
      <formula>0.6</formula>
    </cfRule>
  </conditionalFormatting>
  <conditionalFormatting sqref="H30">
    <cfRule type="cellIs" priority="45" stopIfTrue="1" operator="equal">
      <formula>""</formula>
    </cfRule>
  </conditionalFormatting>
  <conditionalFormatting sqref="H7:H11">
    <cfRule type="cellIs" dxfId="32" priority="42" operator="greaterThanOrEqual">
      <formula>0.8</formula>
    </cfRule>
    <cfRule type="cellIs" dxfId="31" priority="43" operator="greaterThanOrEqual">
      <formula>0.6</formula>
    </cfRule>
    <cfRule type="cellIs" dxfId="30" priority="44" operator="lessThan">
      <formula>0.6</formula>
    </cfRule>
  </conditionalFormatting>
  <conditionalFormatting sqref="H7:H11">
    <cfRule type="cellIs" priority="41" stopIfTrue="1" operator="equal">
      <formula>""</formula>
    </cfRule>
  </conditionalFormatting>
  <conditionalFormatting sqref="H13:H17">
    <cfRule type="cellIs" dxfId="29" priority="38" operator="greaterThanOrEqual">
      <formula>0.8</formula>
    </cfRule>
    <cfRule type="cellIs" dxfId="28" priority="39" operator="greaterThanOrEqual">
      <formula>0.6</formula>
    </cfRule>
    <cfRule type="cellIs" dxfId="27" priority="40" operator="lessThan">
      <formula>0.6</formula>
    </cfRule>
  </conditionalFormatting>
  <conditionalFormatting sqref="H13:H17">
    <cfRule type="cellIs" priority="37" stopIfTrue="1" operator="equal">
      <formula>""</formula>
    </cfRule>
  </conditionalFormatting>
  <conditionalFormatting sqref="H19:H23">
    <cfRule type="cellIs" dxfId="26" priority="34" operator="greaterThanOrEqual">
      <formula>0.8</formula>
    </cfRule>
    <cfRule type="cellIs" dxfId="25" priority="35" operator="greaterThanOrEqual">
      <formula>0.6</formula>
    </cfRule>
    <cfRule type="cellIs" dxfId="24" priority="36" operator="lessThan">
      <formula>0.6</formula>
    </cfRule>
  </conditionalFormatting>
  <conditionalFormatting sqref="H19:H23">
    <cfRule type="cellIs" priority="33" stopIfTrue="1" operator="equal">
      <formula>""</formula>
    </cfRule>
  </conditionalFormatting>
  <conditionalFormatting sqref="H25:H29">
    <cfRule type="cellIs" dxfId="23" priority="30" operator="greaterThanOrEqual">
      <formula>0.8</formula>
    </cfRule>
    <cfRule type="cellIs" dxfId="22" priority="31" operator="greaterThanOrEqual">
      <formula>0.6</formula>
    </cfRule>
    <cfRule type="cellIs" dxfId="21" priority="32" operator="lessThan">
      <formula>0.6</formula>
    </cfRule>
  </conditionalFormatting>
  <conditionalFormatting sqref="H25:H29">
    <cfRule type="cellIs" priority="29" stopIfTrue="1" operator="equal">
      <formula>""</formula>
    </cfRule>
  </conditionalFormatting>
  <conditionalFormatting sqref="H31:H35">
    <cfRule type="cellIs" dxfId="20" priority="26" operator="greaterThanOrEqual">
      <formula>0.8</formula>
    </cfRule>
    <cfRule type="cellIs" dxfId="19" priority="27" operator="greaterThanOrEqual">
      <formula>0.6</formula>
    </cfRule>
    <cfRule type="cellIs" dxfId="18" priority="28" operator="lessThan">
      <formula>0.6</formula>
    </cfRule>
  </conditionalFormatting>
  <conditionalFormatting sqref="H31:H35">
    <cfRule type="cellIs" priority="25" stopIfTrue="1" operator="equal">
      <formula>""</formula>
    </cfRule>
  </conditionalFormatting>
  <conditionalFormatting sqref="G7:G11">
    <cfRule type="cellIs" dxfId="17" priority="22" operator="greaterThanOrEqual">
      <formula>0.8</formula>
    </cfRule>
    <cfRule type="cellIs" dxfId="16" priority="23" operator="greaterThanOrEqual">
      <formula>0.6</formula>
    </cfRule>
    <cfRule type="cellIs" dxfId="15" priority="24" operator="lessThan">
      <formula>0.6</formula>
    </cfRule>
  </conditionalFormatting>
  <conditionalFormatting sqref="G7:G11">
    <cfRule type="cellIs" priority="21" stopIfTrue="1" operator="equal">
      <formula>""</formula>
    </cfRule>
  </conditionalFormatting>
  <conditionalFormatting sqref="G13:G17">
    <cfRule type="cellIs" dxfId="14" priority="18" operator="greaterThanOrEqual">
      <formula>0.8</formula>
    </cfRule>
    <cfRule type="cellIs" dxfId="13" priority="19" operator="greaterThanOrEqual">
      <formula>0.6</formula>
    </cfRule>
    <cfRule type="cellIs" dxfId="12" priority="20" operator="lessThan">
      <formula>0.6</formula>
    </cfRule>
  </conditionalFormatting>
  <conditionalFormatting sqref="G13:G17">
    <cfRule type="cellIs" priority="17" stopIfTrue="1" operator="equal">
      <formula>""</formula>
    </cfRule>
  </conditionalFormatting>
  <conditionalFormatting sqref="G19:G23">
    <cfRule type="cellIs" dxfId="11" priority="14" operator="greaterThanOrEqual">
      <formula>0.8</formula>
    </cfRule>
    <cfRule type="cellIs" dxfId="10" priority="15" operator="greaterThanOrEqual">
      <formula>0.6</formula>
    </cfRule>
    <cfRule type="cellIs" dxfId="9" priority="16" operator="lessThan">
      <formula>0.6</formula>
    </cfRule>
  </conditionalFormatting>
  <conditionalFormatting sqref="G19:G23">
    <cfRule type="cellIs" priority="13" stopIfTrue="1" operator="equal">
      <formula>""</formula>
    </cfRule>
  </conditionalFormatting>
  <conditionalFormatting sqref="G25:G29">
    <cfRule type="cellIs" dxfId="8" priority="10" operator="greaterThanOrEqual">
      <formula>0.8</formula>
    </cfRule>
    <cfRule type="cellIs" dxfId="7" priority="11" operator="greaterThanOrEqual">
      <formula>0.6</formula>
    </cfRule>
    <cfRule type="cellIs" dxfId="6" priority="12" operator="lessThan">
      <formula>0.6</formula>
    </cfRule>
  </conditionalFormatting>
  <conditionalFormatting sqref="G25:G29">
    <cfRule type="cellIs" priority="9" stopIfTrue="1" operator="equal">
      <formula>""</formula>
    </cfRule>
  </conditionalFormatting>
  <conditionalFormatting sqref="G31:G35">
    <cfRule type="cellIs" dxfId="5" priority="6" operator="greaterThanOrEqual">
      <formula>0.8</formula>
    </cfRule>
    <cfRule type="cellIs" dxfId="4" priority="7" operator="greaterThanOrEqual">
      <formula>0.6</formula>
    </cfRule>
    <cfRule type="cellIs" dxfId="3" priority="8" operator="lessThan">
      <formula>0.6</formula>
    </cfRule>
  </conditionalFormatting>
  <conditionalFormatting sqref="G31:G35">
    <cfRule type="cellIs" priority="5" stopIfTrue="1" operator="equal">
      <formula>""</formula>
    </cfRule>
  </conditionalFormatting>
  <conditionalFormatting sqref="D18">
    <cfRule type="cellIs" dxfId="2" priority="2" operator="greaterThanOrEqual">
      <formula>0.8</formula>
    </cfRule>
    <cfRule type="cellIs" dxfId="1" priority="3" operator="greaterThanOrEqual">
      <formula>0.6</formula>
    </cfRule>
    <cfRule type="cellIs" dxfId="0" priority="4" operator="lessThan">
      <formula>0.6</formula>
    </cfRule>
  </conditionalFormatting>
  <conditionalFormatting sqref="D18:G18">
    <cfRule type="cellIs" priority="1" stopIfTrue="1" operator="equal">
      <formula>""</formula>
    </cfRule>
  </conditionalFormatting>
  <dataValidations count="1">
    <dataValidation type="list" allowBlank="1" showInputMessage="1" showErrorMessage="1" sqref="C6 C12 C18 C24 C30" xr:uid="{A8EF4FCB-AB0F-425D-A485-906B143C61C1}">
      <formula1>company_okrs</formula1>
    </dataValidation>
  </dataValidations>
  <pageMargins left="0.7" right="0.7" top="0.75" bottom="0.75" header="0.3" footer="0.3"/>
  <pageSetup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dataBar" id="{1E9456D1-CB97-4FB0-BC1B-700A258D66C4}">
            <x14:dataBar minLength="0" maxLength="100" gradient="0">
              <x14:cfvo type="num">
                <xm:f>0</xm:f>
              </x14:cfvo>
              <x14:cfvo type="num">
                <xm:f>1</xm:f>
              </x14:cfvo>
              <x14:negativeFillColor rgb="FFFF0000"/>
              <x14:axisColor rgb="FF000000"/>
            </x14:dataBar>
          </x14:cfRule>
          <xm:sqref>E3:F3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3A1C89B7161C4096241B71CA5635CA" ma:contentTypeVersion="16" ma:contentTypeDescription="Create a new document." ma:contentTypeScope="" ma:versionID="0f8de992f9c575feba20dd9b3d76dac7">
  <xsd:schema xmlns:xsd="http://www.w3.org/2001/XMLSchema" xmlns:xs="http://www.w3.org/2001/XMLSchema" xmlns:p="http://schemas.microsoft.com/office/2006/metadata/properties" xmlns:ns2="17fb0234-89cf-417d-9436-f2fa98d5c582" xmlns:ns3="0f62aced-7a55-43a4-84bc-cdad6862aef1" targetNamespace="http://schemas.microsoft.com/office/2006/metadata/properties" ma:root="true" ma:fieldsID="f707cb0798ce7522dc3ba69ecf6821df" ns2:_="" ns3:_="">
    <xsd:import namespace="17fb0234-89cf-417d-9436-f2fa98d5c582"/>
    <xsd:import namespace="0f62aced-7a55-43a4-84bc-cdad6862ae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_x0063_tg9" minOccurs="0"/>
                <xsd:element ref="ns3:Process_x0020_Street_x0020_Notes"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b0234-89cf-417d-9436-f2fa98d5c58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62aced-7a55-43a4-84bc-cdad6862aef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x0063_tg9" ma:index="18" nillable="true" ma:displayName="Next Steps" ma:internalName="_x0063_tg9">
      <xsd:simpleType>
        <xsd:restriction base="dms:Text"/>
      </xsd:simpleType>
    </xsd:element>
    <xsd:element name="Process_x0020_Street_x0020_Notes" ma:index="19" nillable="true" ma:displayName="Notes" ma:format="Dropdown" ma:internalName="Process_x0020_Street_x0020_Notes">
      <xsd:simpleType>
        <xsd:restriction base="dms:Text">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63_tg9 xmlns="0f62aced-7a55-43a4-84bc-cdad6862aef1" xsi:nil="true"/>
    <Process_x0020_Street_x0020_Notes xmlns="0f62aced-7a55-43a4-84bc-cdad6862aef1" xsi:nil="true"/>
  </documentManagement>
</p:properties>
</file>

<file path=customXml/itemProps1.xml><?xml version="1.0" encoding="utf-8"?>
<ds:datastoreItem xmlns:ds="http://schemas.openxmlformats.org/officeDocument/2006/customXml" ds:itemID="{8AE91E8C-7D50-424D-AF9B-E7BEC658E9C3}">
  <ds:schemaRefs>
    <ds:schemaRef ds:uri="http://schemas.microsoft.com/sharepoint/v3/contenttype/forms"/>
  </ds:schemaRefs>
</ds:datastoreItem>
</file>

<file path=customXml/itemProps2.xml><?xml version="1.0" encoding="utf-8"?>
<ds:datastoreItem xmlns:ds="http://schemas.openxmlformats.org/officeDocument/2006/customXml" ds:itemID="{53481FEE-64BC-496B-A2D5-D68C79A5A8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fb0234-89cf-417d-9436-f2fa98d5c582"/>
    <ds:schemaRef ds:uri="0f62aced-7a55-43a4-84bc-cdad6862ae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7A66BB-21EE-4D62-9F0D-A3C356063A53}">
  <ds:schemaRefs>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0f62aced-7a55-43a4-84bc-cdad6862aef1"/>
    <ds:schemaRef ds:uri="17fb0234-89cf-417d-9436-f2fa98d5c58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Setup</vt:lpstr>
      <vt:lpstr>OKR Dashboard</vt:lpstr>
      <vt:lpstr>Company OKRs</vt:lpstr>
      <vt:lpstr>Marketing OKRs</vt:lpstr>
      <vt:lpstr>Sales OKRs</vt:lpstr>
      <vt:lpstr>Product OKRs</vt:lpstr>
      <vt:lpstr>Engineering OKRs</vt:lpstr>
      <vt:lpstr>Customer OKRs</vt:lpstr>
      <vt:lpstr>company_okrs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Dylan Miyake</dc:creator>
  <cp:lastModifiedBy>Ted Jackson</cp:lastModifiedBy>
  <cp:lastPrinted>2021-05-06T15:24:28Z</cp:lastPrinted>
  <dcterms:created xsi:type="dcterms:W3CDTF">2021-05-05T19:56:52Z</dcterms:created>
  <dcterms:modified xsi:type="dcterms:W3CDTF">2021-06-24T15:12:27Z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0x010100063A1C89B7161C4096241B71CA5635CA</vt:lpwstr>
  </property>
</Properties>
</file>